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filterPrivacy="1" defaultThemeVersion="124226"/>
  <xr:revisionPtr revIDLastSave="0" documentId="13_ncr:1_{8BB81799-A603-463C-92B1-4A38BA7229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Konsesjoner" sheetId="6" r:id="rId1"/>
    <sheet name="Driftsresultat" sheetId="7" r:id="rId2"/>
    <sheet name="Driftsinntekter" sheetId="3" r:id="rId3"/>
    <sheet name="Aktiv forvaltning" sheetId="5" r:id="rId4"/>
    <sheet name="Forvaltningskapital" sheetId="10" r:id="rId5"/>
    <sheet name="Ansatte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F27" i="7" l="1"/>
  <c r="CF20" i="7"/>
  <c r="CF13" i="7"/>
  <c r="CF6" i="7"/>
  <c r="AB8" i="8" l="1"/>
  <c r="AB7" i="8"/>
  <c r="AB6" i="8"/>
  <c r="AB5" i="8"/>
  <c r="AB4" i="8"/>
  <c r="CE15" i="3"/>
  <c r="CE32" i="3"/>
  <c r="CE14" i="3"/>
  <c r="CE6" i="3"/>
  <c r="CE7" i="3"/>
  <c r="CE8" i="3"/>
  <c r="CE9" i="3"/>
  <c r="CE10" i="3"/>
  <c r="CE11" i="3"/>
  <c r="CE12" i="3"/>
  <c r="CE13" i="3"/>
  <c r="CE5" i="3"/>
  <c r="CE4" i="3"/>
  <c r="CE48" i="3"/>
  <c r="CE64" i="3"/>
  <c r="CE6" i="7"/>
  <c r="CE5" i="7"/>
  <c r="CE4" i="7"/>
  <c r="CE27" i="7"/>
  <c r="CE20" i="7"/>
  <c r="CE13" i="7"/>
  <c r="CG8" i="10"/>
  <c r="CG9" i="10"/>
  <c r="CF9" i="10"/>
  <c r="AA39" i="8"/>
  <c r="AA29" i="8"/>
  <c r="AA19" i="8"/>
  <c r="AA9" i="8"/>
  <c r="BF20" i="5"/>
  <c r="CD5" i="7"/>
  <c r="CD4" i="7"/>
  <c r="CD27" i="7"/>
  <c r="CD20" i="7"/>
  <c r="CD13" i="7"/>
  <c r="BY5" i="7"/>
  <c r="BZ5" i="7"/>
  <c r="CA5" i="7"/>
  <c r="CB5" i="7"/>
  <c r="BY4" i="7"/>
  <c r="BZ4" i="7"/>
  <c r="BY27" i="7"/>
  <c r="BZ27" i="7"/>
  <c r="CA27" i="7"/>
  <c r="CB27" i="7"/>
  <c r="BY20" i="7"/>
  <c r="BZ20" i="7"/>
  <c r="CA20" i="7"/>
  <c r="BY13" i="7"/>
  <c r="BZ13" i="7"/>
  <c r="CA13" i="7"/>
  <c r="CB13" i="7"/>
  <c r="CC5" i="7"/>
  <c r="CC4" i="7"/>
  <c r="AB9" i="8" l="1"/>
  <c r="BZ6" i="7"/>
  <c r="BY6" i="7"/>
  <c r="CD6" i="7"/>
  <c r="CA4" i="7"/>
  <c r="CA6" i="7" s="1"/>
  <c r="CB4" i="7"/>
  <c r="CB6" i="7" s="1"/>
  <c r="CB20" i="7"/>
  <c r="CE8" i="10" l="1"/>
  <c r="CE9" i="10"/>
  <c r="CD9" i="10"/>
  <c r="CC27" i="7" l="1"/>
  <c r="CC20" i="7"/>
  <c r="CC13" i="7"/>
  <c r="CC6" i="7"/>
</calcChain>
</file>

<file path=xl/sharedStrings.xml><?xml version="1.0" encoding="utf-8"?>
<sst xmlns="http://schemas.openxmlformats.org/spreadsheetml/2006/main" count="865" uniqueCount="225">
  <si>
    <t>Totalt</t>
  </si>
  <si>
    <t>Egenkapitalinstrumenter og tilhørende derivater</t>
  </si>
  <si>
    <t>Gjeldsinstrumenter og tilhørende derivater</t>
  </si>
  <si>
    <t>Andre finansielle instrumenter</t>
  </si>
  <si>
    <t>Bankinnskudd</t>
  </si>
  <si>
    <t>Sum forvaltet kapital</t>
  </si>
  <si>
    <t>Forvaltningsgodtgjørelse</t>
  </si>
  <si>
    <t>Provisjonsinntekter</t>
  </si>
  <si>
    <t>Andre driftsinntekter</t>
  </si>
  <si>
    <t>Inntekter fra aktiv forvaltning</t>
  </si>
  <si>
    <t>Inntekter fra tilleggstjenester</t>
  </si>
  <si>
    <t>Sum driftsinntekter</t>
  </si>
  <si>
    <t>Driftsresultat</t>
  </si>
  <si>
    <t>1. kv. 2012</t>
  </si>
  <si>
    <t>2. kv. 2012</t>
  </si>
  <si>
    <t>3. kv. 2012</t>
  </si>
  <si>
    <t>4. kv. 2012</t>
  </si>
  <si>
    <t>1. kv. 2013</t>
  </si>
  <si>
    <t>Med aktiv forvaltning</t>
  </si>
  <si>
    <t>Uten aktiv forvaltning</t>
  </si>
  <si>
    <t>-</t>
  </si>
  <si>
    <t>Driftsinntekter</t>
  </si>
  <si>
    <t>Driftskostnader</t>
  </si>
  <si>
    <t>Administrasjon</t>
  </si>
  <si>
    <t>Intern analyse og kontroll</t>
  </si>
  <si>
    <t>Oppgjør</t>
  </si>
  <si>
    <t>Andre</t>
  </si>
  <si>
    <t>Forvaltere</t>
  </si>
  <si>
    <t>  74</t>
  </si>
  <si>
    <t>  76</t>
  </si>
  <si>
    <t>  75</t>
  </si>
  <si>
    <t>  175</t>
  </si>
  <si>
    <t>  176</t>
  </si>
  <si>
    <t>  184</t>
  </si>
  <si>
    <t>  48</t>
  </si>
  <si>
    <t>  50</t>
  </si>
  <si>
    <t>  54</t>
  </si>
  <si>
    <t>  94</t>
  </si>
  <si>
    <t>  85</t>
  </si>
  <si>
    <t>  83</t>
  </si>
  <si>
    <t>  89</t>
  </si>
  <si>
    <t>  268</t>
  </si>
  <si>
    <t>  263</t>
  </si>
  <si>
    <t>  262</t>
  </si>
  <si>
    <t>  260</t>
  </si>
  <si>
    <t>  648</t>
  </si>
  <si>
    <t>  644</t>
  </si>
  <si>
    <t>  654</t>
  </si>
  <si>
    <t>2. kv. 2013</t>
  </si>
  <si>
    <t>3. kv. 2013</t>
  </si>
  <si>
    <t>4. kv. 2013</t>
  </si>
  <si>
    <t>Kombinasjonsfond</t>
  </si>
  <si>
    <t>Obligasjonsfond</t>
  </si>
  <si>
    <t>Pengemarkedsfond</t>
  </si>
  <si>
    <t>Andre verdipapirfond</t>
  </si>
  <si>
    <t>(beløp i 1000 kroner)</t>
  </si>
  <si>
    <t>Aksjefond</t>
  </si>
  <si>
    <t xml:space="preserve">Tabell 6: Forvaltningskapital i norskregistrerte verdipapirfond </t>
  </si>
  <si>
    <t>1. kv. 2014</t>
  </si>
  <si>
    <t>2. kv. 2014</t>
  </si>
  <si>
    <t>Herav fra: Aksjefond</t>
  </si>
  <si>
    <t>3. kv. 2014</t>
  </si>
  <si>
    <t>4. kv. 2014</t>
  </si>
  <si>
    <t>1. kv. 2015</t>
  </si>
  <si>
    <t>2. kv. 2015</t>
  </si>
  <si>
    <t>3. kv. 2015</t>
  </si>
  <si>
    <t>2. halvår 2015</t>
  </si>
  <si>
    <t>Alternative investeringsfond (AIF)</t>
  </si>
  <si>
    <t>Aksjer/egenkapitalbevis</t>
  </si>
  <si>
    <t>331 284 559</t>
  </si>
  <si>
    <t>775 463 417</t>
  </si>
  <si>
    <t>31 050 055</t>
  </si>
  <si>
    <t>-3 336 711</t>
  </si>
  <si>
    <t>242 015 833</t>
  </si>
  <si>
    <t>26 355 483</t>
  </si>
  <si>
    <t>47 831 012</t>
  </si>
  <si>
    <t>1 450 664 142</t>
  </si>
  <si>
    <t>Obligasjoner/sertifikater</t>
  </si>
  <si>
    <t>Aksjer/andeler i unoterte investeringsselskaper</t>
  </si>
  <si>
    <t>Warrants og sammensatte produkter</t>
  </si>
  <si>
    <t>Finansielle differansekontrakter (CFDer)</t>
  </si>
  <si>
    <t>Varederivater</t>
  </si>
  <si>
    <t>Øvrige derivater</t>
  </si>
  <si>
    <t>Verdipapirfondsandeler</t>
  </si>
  <si>
    <t>Tabell 4: Kapital til aktiv forvaltning i forvaltningsselskap og AIF-forvaltere</t>
  </si>
  <si>
    <t>FORVALTNINGS-SELSKAP</t>
  </si>
  <si>
    <t>Filial av utenlandsk forvaltningsselskap</t>
  </si>
  <si>
    <t>4. kv. 2015</t>
  </si>
  <si>
    <t>Tabell 3: Driftsinntekter i forvaltningsselskap, filial av utenlandsk forvaltningsselskap og AIF-forvaltere</t>
  </si>
  <si>
    <t>FORVALTNINGS-SELSKAP OG AIF-FORVALTERE</t>
  </si>
  <si>
    <t>AIF-FORVALTERE</t>
  </si>
  <si>
    <t>TOTALT</t>
  </si>
  <si>
    <t>1. kv. 1998</t>
  </si>
  <si>
    <t>2. kv. 1998</t>
  </si>
  <si>
    <t>3. kv. 1998</t>
  </si>
  <si>
    <t>4. kv. 1998</t>
  </si>
  <si>
    <t>1. kv. 1999</t>
  </si>
  <si>
    <t>2. kv. 1999</t>
  </si>
  <si>
    <t>3. kv. 1999</t>
  </si>
  <si>
    <t>4. kv. 1999</t>
  </si>
  <si>
    <t>1. kv. 2000</t>
  </si>
  <si>
    <t>2. kv. 2000</t>
  </si>
  <si>
    <t>3. kv. 2000</t>
  </si>
  <si>
    <t>4. kv. 2000</t>
  </si>
  <si>
    <t>1. kv. 2001</t>
  </si>
  <si>
    <t>2. kv. 2001</t>
  </si>
  <si>
    <t>3. kv. 2001</t>
  </si>
  <si>
    <t>4. kv. 2001</t>
  </si>
  <si>
    <t>1. kv. 2002</t>
  </si>
  <si>
    <t>2. kv. 2002</t>
  </si>
  <si>
    <t>3. kv. 2002</t>
  </si>
  <si>
    <t>4. kv. 2002</t>
  </si>
  <si>
    <t>1. kv. 2003</t>
  </si>
  <si>
    <t>2. kv. 2003</t>
  </si>
  <si>
    <t>3. kv. 2003</t>
  </si>
  <si>
    <t>4. kv. 2003</t>
  </si>
  <si>
    <t>1. kv. 2004</t>
  </si>
  <si>
    <t>2. kv. 2004</t>
  </si>
  <si>
    <t>3. kv. 2004</t>
  </si>
  <si>
    <t>4. kv. 2004</t>
  </si>
  <si>
    <t>1. kv. 2005</t>
  </si>
  <si>
    <t>2. kv. 2005</t>
  </si>
  <si>
    <t>3. kv. 2005</t>
  </si>
  <si>
    <t>4. kv. 2005</t>
  </si>
  <si>
    <t>1. kv. 2006</t>
  </si>
  <si>
    <t>2. kv. 2006</t>
  </si>
  <si>
    <t>3. kv. 2006</t>
  </si>
  <si>
    <t>4. kv. 2006</t>
  </si>
  <si>
    <t>1. kv. 2007</t>
  </si>
  <si>
    <t>2. kv. 2007</t>
  </si>
  <si>
    <t>3. kv. 2007</t>
  </si>
  <si>
    <t>4. kv. 2007</t>
  </si>
  <si>
    <t>1. kv. 2008</t>
  </si>
  <si>
    <t>2. kv. 2008</t>
  </si>
  <si>
    <t>3. kv. 2008</t>
  </si>
  <si>
    <t>4. kv. 2008</t>
  </si>
  <si>
    <t>1. kv. 2009</t>
  </si>
  <si>
    <t>2. kv. 2009</t>
  </si>
  <si>
    <t>3. kv. 2009</t>
  </si>
  <si>
    <t>4. kv. 2009</t>
  </si>
  <si>
    <t>1. kv. 2010</t>
  </si>
  <si>
    <t>2. kv. 2010</t>
  </si>
  <si>
    <t>3. kv. 2010</t>
  </si>
  <si>
    <t>4. kv. 2010</t>
  </si>
  <si>
    <t>1. kv. 2011</t>
  </si>
  <si>
    <t>2. kv. 2011</t>
  </si>
  <si>
    <t>3. kv. 2011</t>
  </si>
  <si>
    <t>4. kv. 2011</t>
  </si>
  <si>
    <t>  61</t>
  </si>
  <si>
    <t>  63</t>
  </si>
  <si>
    <t>  146</t>
  </si>
  <si>
    <t>  147</t>
  </si>
  <si>
    <t>  41</t>
  </si>
  <si>
    <t>  43</t>
  </si>
  <si>
    <t>  95</t>
  </si>
  <si>
    <t>  252</t>
  </si>
  <si>
    <t>  258</t>
  </si>
  <si>
    <t>  594</t>
  </si>
  <si>
    <t>  606</t>
  </si>
  <si>
    <t>Tabell 5: Antall ansatte ved utgangen av perioden i forvaltningsselskap, filial av utenlandsk forvaltningsselskap og AIF-forvaltere</t>
  </si>
  <si>
    <t>Tabell 5.1: Antall ansatte ved utgangen av perioden i forvaltningsselskap og filial av utenlandsk forvaltningsselskap</t>
  </si>
  <si>
    <t>Tabell 5.2: Antall ansatte ved utgangen av perioden i foretak som er både forvaltningsselskap og AIF-forvalter</t>
  </si>
  <si>
    <t>Tabell 5.3: Antall ansatte ved utgangen av perioden i AIF-forvaltere</t>
  </si>
  <si>
    <t>Tabell 1: Antall forvaltningsselskap og AIF-forvaltere med konsesjon fra Finanstilsynet</t>
  </si>
  <si>
    <t>(Ved utgangen av perioden. Fordelt på foretak med og uten tillatelse til å yte investeringstjenesten aktiv forvaltning.)</t>
  </si>
  <si>
    <t>1. halvår 2016</t>
  </si>
  <si>
    <t>2. halvår 2016</t>
  </si>
  <si>
    <t>1. halvår 2017</t>
  </si>
  <si>
    <t>2. halvår 2017</t>
  </si>
  <si>
    <t>I    K    K    E          T    I    L    G    J    E    N    G    E    L    I    G</t>
  </si>
  <si>
    <t>1. kv. 2016</t>
  </si>
  <si>
    <t>2. kv. 2016</t>
  </si>
  <si>
    <t>3. kv. 2016</t>
  </si>
  <si>
    <t>4. kv. 2016</t>
  </si>
  <si>
    <t>1. kv. 2017</t>
  </si>
  <si>
    <t>2. kv. 2017</t>
  </si>
  <si>
    <t>3. kv. 2017</t>
  </si>
  <si>
    <t>4. kv. 2017</t>
  </si>
  <si>
    <t>(ved utgangen av perioden)</t>
  </si>
  <si>
    <t>(ved utgangen av perioden, beløp i 1000 kroner)</t>
  </si>
  <si>
    <t>Tabell 2: Driftsresultat i forvaltningsselskap, filial av utenlandsk forvaltningsselskap og AIF-forvaltere</t>
  </si>
  <si>
    <t>Tabell 3.1: Driftsinntekter i forvaltningsselskap og filial av utenlandsk forvaltningsselskap</t>
  </si>
  <si>
    <t>AIF</t>
  </si>
  <si>
    <t>Tabell 3.2: Driftsinntekter i foretak som er både forvaltningsselskap og AIF-forvaltere</t>
  </si>
  <si>
    <t>Tabell 3.3: Driftsinntekter i AIF-forvaltere</t>
  </si>
  <si>
    <t>1. halvår 2018</t>
  </si>
  <si>
    <t>1. kv. 2018</t>
  </si>
  <si>
    <t>2. kv. 2018</t>
  </si>
  <si>
    <t>2. halvår 2018</t>
  </si>
  <si>
    <t>1. halvår 2019</t>
  </si>
  <si>
    <t>3. kv. 2018</t>
  </si>
  <si>
    <t>4. kv. 2018</t>
  </si>
  <si>
    <t>1. kv. 2019</t>
  </si>
  <si>
    <t>2. kv. 2019</t>
  </si>
  <si>
    <t>Tabell 2.1: Driftsresultat i forvaltningsselskap og filial av utenlandsk forvaltningsselskap</t>
  </si>
  <si>
    <t>Tabell 2.2: Driftsresultat i foretak som er både forvaltningsselskap og AIF-forvaltere</t>
  </si>
  <si>
    <t>Tabell 2.3: Driftsresultat i AIF-forvaltere</t>
  </si>
  <si>
    <t>2. halvår 2019</t>
  </si>
  <si>
    <t>3. kv. 2019</t>
  </si>
  <si>
    <t>4. kv. 2019</t>
  </si>
  <si>
    <t>1. halvår 2020</t>
  </si>
  <si>
    <t>1. kv. 2020</t>
  </si>
  <si>
    <t>2. kv. 2020</t>
  </si>
  <si>
    <t>2 halvår 2020</t>
  </si>
  <si>
    <t>2. halvår 2020</t>
  </si>
  <si>
    <t>3. kv. 2020</t>
  </si>
  <si>
    <t>4. kv. 2020</t>
  </si>
  <si>
    <t>1. halvår 2021</t>
  </si>
  <si>
    <t>1. kv. 2021</t>
  </si>
  <si>
    <t>2. kv. 2021</t>
  </si>
  <si>
    <t>2. halvår 2021</t>
  </si>
  <si>
    <t>3. kv. 2021</t>
  </si>
  <si>
    <t>4. kv. 2021</t>
  </si>
  <si>
    <t>1. halvår 2022</t>
  </si>
  <si>
    <t>1. kv. 2022</t>
  </si>
  <si>
    <t>2. kv. 2022</t>
  </si>
  <si>
    <t>2. halvår 2022</t>
  </si>
  <si>
    <t>3. kv. 2022</t>
  </si>
  <si>
    <t>4. kv. 2022</t>
  </si>
  <si>
    <t>1. halvår 2023</t>
  </si>
  <si>
    <t>2. halvår 2023</t>
  </si>
  <si>
    <t>1. kv. 2023</t>
  </si>
  <si>
    <t>2. kv. 2023</t>
  </si>
  <si>
    <t>3. kv. 2023</t>
  </si>
  <si>
    <t>4. kv.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</si>
</sst>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4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Open Sans"/>
      <family val="2"/>
    </font>
    <font>
      <sz val="9"/>
      <color rgb="FF333333"/>
      <name val="Arial"/>
    </font>
    <font>
      <b/>
      <sz val="9"/>
      <color rgb="FF333333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6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/>
    <xf numFmtId="0" fontId="2" fillId="2" borderId="0" xfId="0" applyFont="1" applyFill="1"/>
    <xf numFmtId="3" fontId="3" fillId="2" borderId="0" xfId="0" applyNumberFormat="1" applyFont="1" applyFill="1"/>
    <xf numFmtId="0" fontId="0" fillId="5" borderId="0" xfId="0" applyFill="1"/>
    <xf numFmtId="2" fontId="0" fillId="0" borderId="0" xfId="0" applyNumberFormat="1"/>
    <xf numFmtId="2" fontId="0" fillId="5" borderId="0" xfId="0" applyNumberFormat="1" applyFill="1"/>
    <xf numFmtId="0" fontId="4" fillId="3" borderId="0" xfId="0" applyFont="1" applyFill="1" applyAlignment="1">
      <alignment horizontal="left"/>
    </xf>
    <xf numFmtId="0" fontId="7" fillId="0" borderId="0" xfId="0" applyFont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3" fillId="2" borderId="1" xfId="0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8" fillId="0" borderId="0" xfId="0" applyFont="1" applyAlignment="1">
      <alignment vertical="center"/>
    </xf>
    <xf numFmtId="0" fontId="7" fillId="6" borderId="0" xfId="0" applyFont="1" applyFill="1" applyAlignment="1">
      <alignment horizontal="left"/>
    </xf>
    <xf numFmtId="0" fontId="2" fillId="7" borderId="0" xfId="0" applyFont="1" applyFill="1" applyAlignment="1">
      <alignment horizontal="right"/>
    </xf>
    <xf numFmtId="0" fontId="4" fillId="6" borderId="0" xfId="0" applyFont="1" applyFill="1" applyAlignment="1">
      <alignment horizontal="right"/>
    </xf>
    <xf numFmtId="0" fontId="4" fillId="6" borderId="2" xfId="0" applyFont="1" applyFill="1" applyBorder="1" applyAlignment="1">
      <alignment horizontal="right"/>
    </xf>
    <xf numFmtId="0" fontId="7" fillId="6" borderId="1" xfId="0" applyFont="1" applyFill="1" applyBorder="1" applyAlignment="1">
      <alignment horizontal="left"/>
    </xf>
    <xf numFmtId="0" fontId="4" fillId="6" borderId="0" xfId="0" applyFont="1" applyFill="1" applyAlignment="1">
      <alignment horizontal="left"/>
    </xf>
    <xf numFmtId="3" fontId="4" fillId="6" borderId="1" xfId="0" applyNumberFormat="1" applyFont="1" applyFill="1" applyBorder="1" applyAlignment="1">
      <alignment horizontal="right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right"/>
    </xf>
    <xf numFmtId="0" fontId="2" fillId="7" borderId="0" xfId="0" applyFont="1" applyFill="1"/>
    <xf numFmtId="3" fontId="5" fillId="7" borderId="4" xfId="0" applyNumberFormat="1" applyFont="1" applyFill="1" applyBorder="1" applyAlignment="1">
      <alignment horizontal="right" wrapText="1"/>
    </xf>
    <xf numFmtId="0" fontId="3" fillId="7" borderId="0" xfId="0" applyFont="1" applyFill="1"/>
    <xf numFmtId="0" fontId="3" fillId="7" borderId="3" xfId="0" applyFont="1" applyFill="1" applyBorder="1"/>
    <xf numFmtId="3" fontId="8" fillId="5" borderId="0" xfId="0" applyNumberFormat="1" applyFont="1" applyFill="1" applyAlignment="1">
      <alignment vertical="center"/>
    </xf>
    <xf numFmtId="3" fontId="4" fillId="6" borderId="0" xfId="0" applyNumberFormat="1" applyFont="1" applyFill="1" applyAlignment="1">
      <alignment horizontal="right" vertical="center"/>
    </xf>
    <xf numFmtId="3" fontId="2" fillId="7" borderId="4" xfId="0" applyNumberFormat="1" applyFont="1" applyFill="1" applyBorder="1"/>
    <xf numFmtId="3" fontId="7" fillId="2" borderId="0" xfId="0" applyNumberFormat="1" applyFont="1" applyFill="1" applyAlignment="1">
      <alignment horizontal="right"/>
    </xf>
    <xf numFmtId="2" fontId="3" fillId="0" borderId="0" xfId="0" applyNumberFormat="1" applyFont="1"/>
    <xf numFmtId="0" fontId="10" fillId="8" borderId="0" xfId="0" applyFont="1" applyFill="1"/>
    <xf numFmtId="0" fontId="10" fillId="8" borderId="0" xfId="0" applyFont="1" applyFill="1" applyAlignment="1">
      <alignment horizontal="left" indent="3"/>
    </xf>
    <xf numFmtId="3" fontId="10" fillId="2" borderId="0" xfId="0" applyNumberFormat="1" applyFont="1" applyFill="1"/>
    <xf numFmtId="3" fontId="3" fillId="0" borderId="0" xfId="0" applyNumberFormat="1" applyFont="1"/>
    <xf numFmtId="9" fontId="3" fillId="0" borderId="0" xfId="1" applyFont="1"/>
    <xf numFmtId="9" fontId="0" fillId="0" borderId="0" xfId="1" applyFont="1"/>
    <xf numFmtId="0" fontId="11" fillId="2" borderId="0" xfId="0" applyFont="1" applyFill="1"/>
    <xf numFmtId="4" fontId="0" fillId="0" borderId="0" xfId="0" applyNumberFormat="1"/>
    <xf numFmtId="3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3" fontId="3" fillId="3" borderId="0" xfId="0" applyNumberFormat="1" applyFont="1" applyFill="1" applyAlignment="1">
      <alignment horizontal="right"/>
    </xf>
    <xf numFmtId="3" fontId="7" fillId="3" borderId="0" xfId="0" applyNumberFormat="1" applyFont="1" applyFill="1" applyAlignment="1">
      <alignment horizontal="right"/>
    </xf>
    <xf numFmtId="0" fontId="7" fillId="6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3" fontId="7" fillId="3" borderId="7" xfId="0" applyNumberFormat="1" applyFont="1" applyFill="1" applyBorder="1" applyAlignment="1">
      <alignment horizontal="right"/>
    </xf>
    <xf numFmtId="3" fontId="13" fillId="2" borderId="0" xfId="0" applyNumberFormat="1" applyFont="1" applyFill="1"/>
    <xf numFmtId="0" fontId="4" fillId="9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3" fontId="0" fillId="5" borderId="0" xfId="0" applyNumberFormat="1" applyFill="1"/>
    <xf numFmtId="3" fontId="7" fillId="3" borderId="8" xfId="0" applyNumberFormat="1" applyFont="1" applyFill="1" applyBorder="1" applyAlignment="1">
      <alignment horizontal="right"/>
    </xf>
    <xf numFmtId="0" fontId="2" fillId="5" borderId="0" xfId="0" applyFont="1" applyFill="1"/>
    <xf numFmtId="0" fontId="0" fillId="2" borderId="0" xfId="0" applyFill="1"/>
    <xf numFmtId="10" fontId="0" fillId="0" borderId="0" xfId="0" applyNumberFormat="1"/>
    <xf numFmtId="3" fontId="3" fillId="5" borderId="0" xfId="0" applyNumberFormat="1" applyFont="1" applyFill="1" applyAlignment="1">
      <alignment wrapText="1"/>
    </xf>
    <xf numFmtId="3" fontId="3" fillId="5" borderId="0" xfId="0" applyNumberFormat="1" applyFont="1" applyFill="1" applyAlignment="1">
      <alignment horizontal="right" wrapText="1"/>
    </xf>
    <xf numFmtId="0" fontId="7" fillId="9" borderId="0" xfId="0" applyFont="1" applyFill="1" applyAlignment="1">
      <alignment horizontal="left"/>
    </xf>
    <xf numFmtId="3" fontId="13" fillId="2" borderId="4" xfId="0" applyNumberFormat="1" applyFont="1" applyFill="1" applyBorder="1" applyAlignment="1">
      <alignment horizontal="right"/>
    </xf>
    <xf numFmtId="3" fontId="13" fillId="2" borderId="4" xfId="0" applyNumberFormat="1" applyFont="1" applyFill="1" applyBorder="1"/>
    <xf numFmtId="3" fontId="13" fillId="2" borderId="0" xfId="0" applyNumberFormat="1" applyFont="1" applyFill="1" applyAlignment="1">
      <alignment horizontal="right"/>
    </xf>
    <xf numFmtId="3" fontId="13" fillId="2" borderId="3" xfId="0" applyNumberFormat="1" applyFont="1" applyFill="1" applyBorder="1" applyAlignment="1">
      <alignment horizontal="right"/>
    </xf>
    <xf numFmtId="3" fontId="13" fillId="2" borderId="3" xfId="0" applyNumberFormat="1" applyFont="1" applyFill="1" applyBorder="1"/>
    <xf numFmtId="0" fontId="9" fillId="4" borderId="0" xfId="0" applyFont="1" applyFill="1" applyAlignment="1">
      <alignment horizontal="left"/>
    </xf>
    <xf numFmtId="3" fontId="2" fillId="7" borderId="0" xfId="0" applyNumberFormat="1" applyFont="1" applyFill="1" applyAlignment="1">
      <alignment horizontal="right" wrapText="1"/>
    </xf>
    <xf numFmtId="3" fontId="3" fillId="5" borderId="3" xfId="0" applyNumberFormat="1" applyFont="1" applyFill="1" applyBorder="1" applyAlignment="1">
      <alignment horizontal="right" wrapText="1"/>
    </xf>
    <xf numFmtId="3" fontId="3" fillId="2" borderId="3" xfId="0" applyNumberFormat="1" applyFont="1" applyFill="1" applyBorder="1"/>
    <xf numFmtId="0" fontId="4" fillId="6" borderId="9" xfId="0" applyFont="1" applyFill="1" applyBorder="1" applyAlignment="1">
      <alignment horizontal="right"/>
    </xf>
    <xf numFmtId="3" fontId="10" fillId="2" borderId="0" xfId="0" applyNumberFormat="1" applyFont="1" applyFill="1" applyAlignment="1">
      <alignment horizontal="right"/>
    </xf>
    <xf numFmtId="3" fontId="2" fillId="7" borderId="0" xfId="0" applyNumberFormat="1" applyFont="1" applyFill="1"/>
    <xf numFmtId="3" fontId="10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0" fontId="7" fillId="6" borderId="8" xfId="0" applyFont="1" applyFill="1" applyBorder="1" applyAlignment="1">
      <alignment horizontal="left"/>
    </xf>
    <xf numFmtId="3" fontId="7" fillId="2" borderId="8" xfId="0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7" fillId="6" borderId="9" xfId="0" applyFont="1" applyFill="1" applyBorder="1" applyAlignment="1">
      <alignment horizontal="left"/>
    </xf>
    <xf numFmtId="3" fontId="7" fillId="2" borderId="9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3" fontId="3" fillId="2" borderId="11" xfId="0" applyNumberFormat="1" applyFont="1" applyFill="1" applyBorder="1"/>
    <xf numFmtId="0" fontId="3" fillId="7" borderId="10" xfId="0" applyFont="1" applyFill="1" applyBorder="1"/>
    <xf numFmtId="3" fontId="3" fillId="2" borderId="10" xfId="0" applyNumberFormat="1" applyFont="1" applyFill="1" applyBorder="1" applyAlignment="1">
      <alignment horizontal="right"/>
    </xf>
    <xf numFmtId="0" fontId="3" fillId="7" borderId="11" xfId="0" applyFont="1" applyFill="1" applyBorder="1"/>
    <xf numFmtId="0" fontId="4" fillId="6" borderId="0" xfId="0" applyFont="1" applyFill="1" applyAlignment="1">
      <alignment horizontal="center"/>
    </xf>
    <xf numFmtId="0" fontId="7" fillId="6" borderId="10" xfId="0" applyFont="1" applyFill="1" applyBorder="1" applyAlignment="1">
      <alignment horizontal="left"/>
    </xf>
    <xf numFmtId="3" fontId="12" fillId="3" borderId="10" xfId="0" applyNumberFormat="1" applyFont="1" applyFill="1" applyBorder="1" applyAlignment="1">
      <alignment horizontal="right"/>
    </xf>
    <xf numFmtId="3" fontId="13" fillId="2" borderId="10" xfId="0" applyNumberFormat="1" applyFont="1" applyFill="1" applyBorder="1"/>
    <xf numFmtId="3" fontId="7" fillId="3" borderId="10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left"/>
    </xf>
    <xf numFmtId="3" fontId="12" fillId="3" borderId="11" xfId="0" applyNumberFormat="1" applyFont="1" applyFill="1" applyBorder="1" applyAlignment="1">
      <alignment horizontal="right"/>
    </xf>
    <xf numFmtId="3" fontId="13" fillId="2" borderId="11" xfId="0" applyNumberFormat="1" applyFont="1" applyFill="1" applyBorder="1"/>
    <xf numFmtId="3" fontId="7" fillId="3" borderId="11" xfId="0" applyNumberFormat="1" applyFont="1" applyFill="1" applyBorder="1" applyAlignment="1">
      <alignment horizontal="right" vertical="center"/>
    </xf>
    <xf numFmtId="3" fontId="3" fillId="3" borderId="10" xfId="0" applyNumberFormat="1" applyFont="1" applyFill="1" applyBorder="1" applyAlignment="1">
      <alignment horizontal="right" vertical="center"/>
    </xf>
    <xf numFmtId="3" fontId="3" fillId="3" borderId="11" xfId="0" applyNumberFormat="1" applyFont="1" applyFill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6" borderId="11" xfId="0" applyFont="1" applyFill="1" applyBorder="1" applyAlignment="1">
      <alignment horizontal="right"/>
    </xf>
    <xf numFmtId="165" fontId="17" fillId="0" borderId="0" xfId="2" applyNumberFormat="1" applyFont="1"/>
    <xf numFmtId="3" fontId="5" fillId="7" borderId="0" xfId="0" applyNumberFormat="1" applyFont="1" applyFill="1" applyAlignment="1">
      <alignment horizontal="right" wrapText="1"/>
    </xf>
    <xf numFmtId="3" fontId="17" fillId="5" borderId="0" xfId="0" applyNumberFormat="1" applyFont="1" applyFill="1" applyAlignment="1">
      <alignment horizontal="right"/>
    </xf>
    <xf numFmtId="3" fontId="17" fillId="5" borderId="11" xfId="0" applyNumberFormat="1" applyFont="1" applyFill="1" applyBorder="1" applyAlignment="1">
      <alignment horizontal="right"/>
    </xf>
    <xf numFmtId="0" fontId="3" fillId="5" borderId="0" xfId="0" applyFont="1" applyFill="1"/>
    <xf numFmtId="165" fontId="0" fillId="0" borderId="0" xfId="0" applyNumberFormat="1"/>
    <xf numFmtId="0" fontId="9" fillId="0" borderId="0" xfId="0" applyFont="1" applyAlignment="1">
      <alignment horizontal="left"/>
    </xf>
    <xf numFmtId="9" fontId="6" fillId="0" borderId="0" xfId="1" applyFont="1" applyFill="1"/>
    <xf numFmtId="0" fontId="20" fillId="10" borderId="12" xfId="0" applyFont="1" applyFill="1" applyBorder="1"/>
    <xf numFmtId="0" fontId="18" fillId="0" borderId="0" xfId="0" applyFont="1"/>
    <xf numFmtId="0" fontId="19" fillId="0" borderId="12" xfId="0" applyFont="1" applyBorder="1"/>
    <xf numFmtId="0" fontId="21" fillId="0" borderId="0" xfId="0" applyFont="1" applyAlignment="1">
      <alignment horizontal="justify" vertical="center"/>
    </xf>
    <xf numFmtId="3" fontId="7" fillId="3" borderId="13" xfId="0" applyNumberFormat="1" applyFont="1" applyFill="1" applyBorder="1" applyAlignment="1">
      <alignment horizontal="right"/>
    </xf>
    <xf numFmtId="0" fontId="3" fillId="5" borderId="13" xfId="0" applyFont="1" applyFill="1" applyBorder="1"/>
    <xf numFmtId="0" fontId="3" fillId="2" borderId="13" xfId="0" applyFont="1" applyFill="1" applyBorder="1" applyAlignment="1">
      <alignment horizontal="right"/>
    </xf>
    <xf numFmtId="0" fontId="22" fillId="11" borderId="14" xfId="0" applyFont="1" applyFill="1" applyBorder="1" applyAlignment="1">
      <alignment horizontal="right"/>
    </xf>
    <xf numFmtId="0" fontId="22" fillId="12" borderId="14" xfId="0" applyFont="1" applyFill="1" applyBorder="1" applyAlignment="1">
      <alignment horizontal="right"/>
    </xf>
    <xf numFmtId="0" fontId="23" fillId="12" borderId="15" xfId="0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3" fillId="7" borderId="5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zoomScaleNormal="100" workbookViewId="0"/>
  </sheetViews>
  <sheetFormatPr baseColWidth="10" defaultColWidth="11.44140625" defaultRowHeight="13.2" x14ac:dyDescent="0.25"/>
  <cols>
    <col min="1" max="1" width="15.44140625" customWidth="1"/>
    <col min="2" max="2" width="29.88671875" customWidth="1"/>
    <col min="3" max="27" width="7.6640625" customWidth="1"/>
    <col min="28" max="28" width="9.33203125" customWidth="1"/>
  </cols>
  <sheetData>
    <row r="1" spans="1:31" x14ac:dyDescent="0.25">
      <c r="A1" s="7" t="s">
        <v>163</v>
      </c>
      <c r="B1" s="4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10"/>
      <c r="R1" s="11"/>
      <c r="S1" s="11"/>
      <c r="T1" s="11"/>
      <c r="U1" s="11"/>
      <c r="V1" s="4"/>
      <c r="W1" s="4"/>
      <c r="X1" s="4"/>
      <c r="Y1" s="4"/>
      <c r="Z1" s="4"/>
      <c r="AA1" s="4"/>
      <c r="AB1" s="4"/>
      <c r="AC1" s="4"/>
      <c r="AD1" s="4"/>
    </row>
    <row r="2" spans="1:31" ht="10.5" customHeight="1" x14ac:dyDescent="0.25">
      <c r="A2" s="70" t="s">
        <v>164</v>
      </c>
      <c r="B2" s="4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9"/>
      <c r="Q2" s="10"/>
      <c r="R2" s="11"/>
      <c r="S2" s="11"/>
      <c r="T2" s="11"/>
      <c r="U2" s="11"/>
      <c r="V2" s="4"/>
      <c r="W2" s="4"/>
      <c r="X2" s="4"/>
      <c r="Y2" s="4"/>
      <c r="Z2" s="4"/>
      <c r="AA2" s="4"/>
      <c r="AB2" s="4"/>
      <c r="AC2" s="4"/>
      <c r="AD2" s="4"/>
    </row>
    <row r="3" spans="1:31" ht="14.25" customHeight="1" thickBot="1" x14ac:dyDescent="0.3">
      <c r="A3" s="21"/>
      <c r="B3" s="21"/>
      <c r="C3" s="22">
        <v>1995</v>
      </c>
      <c r="D3" s="22">
        <v>1996</v>
      </c>
      <c r="E3" s="22">
        <v>1997</v>
      </c>
      <c r="F3" s="22">
        <v>1998</v>
      </c>
      <c r="G3" s="22">
        <v>1999</v>
      </c>
      <c r="H3" s="22">
        <v>2000</v>
      </c>
      <c r="I3" s="22">
        <v>2001</v>
      </c>
      <c r="J3" s="22">
        <v>2002</v>
      </c>
      <c r="K3" s="22">
        <v>2003</v>
      </c>
      <c r="L3" s="22">
        <v>2004</v>
      </c>
      <c r="M3" s="23">
        <v>2005</v>
      </c>
      <c r="N3" s="23">
        <v>2006</v>
      </c>
      <c r="O3" s="23">
        <v>2007</v>
      </c>
      <c r="P3" s="24">
        <v>2008</v>
      </c>
      <c r="Q3" s="23">
        <v>2009</v>
      </c>
      <c r="R3" s="23">
        <v>2010</v>
      </c>
      <c r="S3" s="23">
        <v>2011</v>
      </c>
      <c r="T3" s="23">
        <v>2012</v>
      </c>
      <c r="U3" s="23">
        <v>2013</v>
      </c>
      <c r="V3" s="29">
        <v>2014</v>
      </c>
      <c r="W3" s="29">
        <v>2015</v>
      </c>
      <c r="X3" s="29">
        <v>2016</v>
      </c>
      <c r="Y3" s="29">
        <v>2017</v>
      </c>
      <c r="Z3" s="29">
        <v>2018</v>
      </c>
      <c r="AA3" s="29">
        <v>2019</v>
      </c>
      <c r="AB3" s="29">
        <v>2020</v>
      </c>
      <c r="AC3" s="29">
        <v>2021</v>
      </c>
      <c r="AD3" s="29">
        <v>2022</v>
      </c>
      <c r="AE3" s="29">
        <v>2023</v>
      </c>
    </row>
    <row r="4" spans="1:31" ht="18.75" customHeight="1" thickTop="1" x14ac:dyDescent="0.25">
      <c r="A4" s="121" t="s">
        <v>85</v>
      </c>
      <c r="B4" s="25" t="s">
        <v>18</v>
      </c>
      <c r="C4" s="14" t="s">
        <v>20</v>
      </c>
      <c r="D4" s="14" t="s">
        <v>20</v>
      </c>
      <c r="E4" s="14" t="s">
        <v>20</v>
      </c>
      <c r="F4" s="14" t="s">
        <v>20</v>
      </c>
      <c r="G4" s="14" t="s">
        <v>20</v>
      </c>
      <c r="H4" s="14" t="s">
        <v>20</v>
      </c>
      <c r="I4" s="14" t="s">
        <v>20</v>
      </c>
      <c r="J4" s="14" t="s">
        <v>20</v>
      </c>
      <c r="K4" s="14" t="s">
        <v>20</v>
      </c>
      <c r="L4" s="14">
        <v>6</v>
      </c>
      <c r="M4" s="15">
        <v>9</v>
      </c>
      <c r="N4" s="16">
        <v>10</v>
      </c>
      <c r="O4" s="15">
        <v>11</v>
      </c>
      <c r="P4" s="9">
        <v>10</v>
      </c>
      <c r="Q4" s="16">
        <v>13</v>
      </c>
      <c r="R4" s="16">
        <v>16</v>
      </c>
      <c r="S4" s="16">
        <v>20</v>
      </c>
      <c r="T4" s="16">
        <v>22</v>
      </c>
      <c r="U4" s="16">
        <v>22</v>
      </c>
      <c r="V4" s="16">
        <v>14</v>
      </c>
      <c r="W4" s="16">
        <v>11</v>
      </c>
      <c r="X4" s="16">
        <v>10</v>
      </c>
      <c r="Y4" s="16">
        <v>8</v>
      </c>
      <c r="Z4" s="16">
        <v>9</v>
      </c>
      <c r="AA4" s="16">
        <v>10</v>
      </c>
      <c r="AB4" s="16">
        <v>9</v>
      </c>
      <c r="AC4" s="16">
        <v>11</v>
      </c>
      <c r="AD4" s="16">
        <v>9</v>
      </c>
      <c r="AE4" s="16">
        <v>9</v>
      </c>
    </row>
    <row r="5" spans="1:31" ht="18.75" customHeight="1" x14ac:dyDescent="0.25">
      <c r="A5" s="122"/>
      <c r="B5" s="21" t="s">
        <v>19</v>
      </c>
      <c r="C5" s="48">
        <v>23</v>
      </c>
      <c r="D5" s="48">
        <v>22</v>
      </c>
      <c r="E5" s="48">
        <v>23</v>
      </c>
      <c r="F5" s="48">
        <v>26</v>
      </c>
      <c r="G5" s="48">
        <v>27</v>
      </c>
      <c r="H5" s="48">
        <v>29</v>
      </c>
      <c r="I5" s="48">
        <v>28</v>
      </c>
      <c r="J5" s="48">
        <v>24</v>
      </c>
      <c r="K5" s="48">
        <v>23</v>
      </c>
      <c r="L5" s="48">
        <v>15</v>
      </c>
      <c r="M5" s="49">
        <v>12</v>
      </c>
      <c r="N5" s="50">
        <v>13</v>
      </c>
      <c r="O5" s="49">
        <v>12</v>
      </c>
      <c r="P5" s="9">
        <v>12</v>
      </c>
      <c r="Q5" s="50">
        <v>13</v>
      </c>
      <c r="R5" s="50">
        <v>11</v>
      </c>
      <c r="S5" s="50">
        <v>9</v>
      </c>
      <c r="T5" s="50">
        <v>10</v>
      </c>
      <c r="U5" s="50">
        <v>9</v>
      </c>
      <c r="V5" s="50">
        <v>8</v>
      </c>
      <c r="W5" s="50">
        <v>7</v>
      </c>
      <c r="X5" s="50">
        <v>6</v>
      </c>
      <c r="Y5" s="50">
        <v>6</v>
      </c>
      <c r="Z5" s="50">
        <v>6</v>
      </c>
      <c r="AA5" s="50">
        <v>6</v>
      </c>
      <c r="AB5" s="106">
        <v>8</v>
      </c>
      <c r="AC5" s="106">
        <v>6</v>
      </c>
      <c r="AD5" s="106">
        <v>4</v>
      </c>
      <c r="AE5" s="106">
        <v>5</v>
      </c>
    </row>
    <row r="6" spans="1:31" ht="18.75" customHeight="1" thickBot="1" x14ac:dyDescent="0.3">
      <c r="A6" s="123"/>
      <c r="B6" s="51" t="s">
        <v>86</v>
      </c>
      <c r="C6" s="52" t="s">
        <v>20</v>
      </c>
      <c r="D6" s="52" t="s">
        <v>20</v>
      </c>
      <c r="E6" s="52" t="s">
        <v>20</v>
      </c>
      <c r="F6" s="52" t="s">
        <v>20</v>
      </c>
      <c r="G6" s="52" t="s">
        <v>20</v>
      </c>
      <c r="H6" s="52" t="s">
        <v>20</v>
      </c>
      <c r="I6" s="52" t="s">
        <v>20</v>
      </c>
      <c r="J6" s="52" t="s">
        <v>20</v>
      </c>
      <c r="K6" s="52" t="s">
        <v>20</v>
      </c>
      <c r="L6" s="52" t="s">
        <v>20</v>
      </c>
      <c r="M6" s="52" t="s">
        <v>20</v>
      </c>
      <c r="N6" s="52" t="s">
        <v>20</v>
      </c>
      <c r="O6" s="52" t="s">
        <v>20</v>
      </c>
      <c r="P6" s="52" t="s">
        <v>20</v>
      </c>
      <c r="Q6" s="52" t="s">
        <v>20</v>
      </c>
      <c r="R6" s="52" t="s">
        <v>20</v>
      </c>
      <c r="S6" s="52" t="s">
        <v>20</v>
      </c>
      <c r="T6" s="52" t="s">
        <v>20</v>
      </c>
      <c r="U6" s="53">
        <v>1</v>
      </c>
      <c r="V6" s="53">
        <v>1</v>
      </c>
      <c r="W6" s="53">
        <v>1</v>
      </c>
      <c r="X6" s="53">
        <v>1</v>
      </c>
      <c r="Y6" s="53">
        <v>1</v>
      </c>
      <c r="Z6" s="53">
        <v>1</v>
      </c>
      <c r="AA6" s="53">
        <v>1</v>
      </c>
      <c r="AB6" s="53">
        <v>1</v>
      </c>
      <c r="AC6" s="53">
        <v>1</v>
      </c>
      <c r="AD6" s="53">
        <v>1</v>
      </c>
      <c r="AE6" s="53">
        <v>1</v>
      </c>
    </row>
    <row r="7" spans="1:31" ht="18.75" customHeight="1" thickTop="1" x14ac:dyDescent="0.25">
      <c r="A7" s="121" t="s">
        <v>89</v>
      </c>
      <c r="B7" s="25" t="s">
        <v>18</v>
      </c>
      <c r="C7" s="14" t="s">
        <v>20</v>
      </c>
      <c r="D7" s="14" t="s">
        <v>20</v>
      </c>
      <c r="E7" s="14" t="s">
        <v>20</v>
      </c>
      <c r="F7" s="14" t="s">
        <v>20</v>
      </c>
      <c r="G7" s="14" t="s">
        <v>20</v>
      </c>
      <c r="H7" s="14" t="s">
        <v>20</v>
      </c>
      <c r="I7" s="14" t="s">
        <v>20</v>
      </c>
      <c r="J7" s="14" t="s">
        <v>20</v>
      </c>
      <c r="K7" s="14" t="s">
        <v>20</v>
      </c>
      <c r="L7" s="14" t="s">
        <v>20</v>
      </c>
      <c r="M7" s="14" t="s">
        <v>20</v>
      </c>
      <c r="N7" s="14" t="s">
        <v>20</v>
      </c>
      <c r="O7" s="14" t="s">
        <v>20</v>
      </c>
      <c r="P7" s="14" t="s">
        <v>20</v>
      </c>
      <c r="Q7" s="14" t="s">
        <v>20</v>
      </c>
      <c r="R7" s="14" t="s">
        <v>20</v>
      </c>
      <c r="S7" s="14" t="s">
        <v>20</v>
      </c>
      <c r="T7" s="14" t="s">
        <v>20</v>
      </c>
      <c r="U7" s="14" t="s">
        <v>20</v>
      </c>
      <c r="V7" s="14">
        <v>8</v>
      </c>
      <c r="W7" s="16">
        <v>11</v>
      </c>
      <c r="X7" s="16">
        <v>13</v>
      </c>
      <c r="Y7" s="16">
        <v>13</v>
      </c>
      <c r="Z7" s="16">
        <v>13</v>
      </c>
      <c r="AA7" s="16">
        <v>11</v>
      </c>
      <c r="AB7" s="106">
        <v>11</v>
      </c>
      <c r="AC7" s="106">
        <v>11</v>
      </c>
      <c r="AD7" s="106">
        <v>13</v>
      </c>
      <c r="AE7" s="106">
        <v>12</v>
      </c>
    </row>
    <row r="8" spans="1:31" ht="18.75" customHeight="1" x14ac:dyDescent="0.25">
      <c r="A8" s="122"/>
      <c r="B8" s="21" t="s">
        <v>19</v>
      </c>
      <c r="C8" s="116" t="s">
        <v>20</v>
      </c>
      <c r="D8" s="116" t="s">
        <v>20</v>
      </c>
      <c r="E8" s="116" t="s">
        <v>20</v>
      </c>
      <c r="F8" s="116" t="s">
        <v>20</v>
      </c>
      <c r="G8" s="116" t="s">
        <v>20</v>
      </c>
      <c r="H8" s="116" t="s">
        <v>20</v>
      </c>
      <c r="I8" s="116" t="s">
        <v>20</v>
      </c>
      <c r="J8" s="116" t="s">
        <v>20</v>
      </c>
      <c r="K8" s="116" t="s">
        <v>20</v>
      </c>
      <c r="L8" s="116" t="s">
        <v>20</v>
      </c>
      <c r="M8" s="116" t="s">
        <v>20</v>
      </c>
      <c r="N8" s="116" t="s">
        <v>20</v>
      </c>
      <c r="O8" s="116" t="s">
        <v>20</v>
      </c>
      <c r="P8" s="116" t="s">
        <v>20</v>
      </c>
      <c r="Q8" s="116" t="s">
        <v>20</v>
      </c>
      <c r="R8" s="116" t="s">
        <v>20</v>
      </c>
      <c r="S8" s="116" t="s">
        <v>20</v>
      </c>
      <c r="T8" s="116" t="s">
        <v>20</v>
      </c>
      <c r="U8" s="116" t="s">
        <v>20</v>
      </c>
      <c r="V8" s="114" t="s">
        <v>20</v>
      </c>
      <c r="W8" s="115">
        <v>1</v>
      </c>
      <c r="X8" s="115">
        <v>2</v>
      </c>
      <c r="Y8" s="115">
        <v>1</v>
      </c>
      <c r="Z8" s="116" t="s">
        <v>20</v>
      </c>
      <c r="AA8" s="116" t="s">
        <v>20</v>
      </c>
      <c r="AB8" s="106">
        <v>1</v>
      </c>
      <c r="AC8" s="106">
        <v>1</v>
      </c>
      <c r="AD8" s="106">
        <v>3</v>
      </c>
      <c r="AE8" s="106">
        <v>2</v>
      </c>
    </row>
    <row r="9" spans="1:31" ht="18.75" customHeight="1" thickBot="1" x14ac:dyDescent="0.3">
      <c r="A9" s="123"/>
      <c r="B9" s="51" t="s">
        <v>86</v>
      </c>
      <c r="C9" s="17" t="s">
        <v>20</v>
      </c>
      <c r="D9" s="17" t="s">
        <v>20</v>
      </c>
      <c r="E9" s="17" t="s">
        <v>20</v>
      </c>
      <c r="F9" s="17" t="s">
        <v>20</v>
      </c>
      <c r="G9" s="17" t="s">
        <v>20</v>
      </c>
      <c r="H9" s="17" t="s">
        <v>20</v>
      </c>
      <c r="I9" s="17" t="s">
        <v>20</v>
      </c>
      <c r="J9" s="17" t="s">
        <v>20</v>
      </c>
      <c r="K9" s="17" t="s">
        <v>20</v>
      </c>
      <c r="L9" s="17" t="s">
        <v>20</v>
      </c>
      <c r="M9" s="17" t="s">
        <v>20</v>
      </c>
      <c r="N9" s="17" t="s">
        <v>20</v>
      </c>
      <c r="O9" s="17" t="s">
        <v>20</v>
      </c>
      <c r="P9" s="17" t="s">
        <v>20</v>
      </c>
      <c r="Q9" s="17" t="s">
        <v>20</v>
      </c>
      <c r="R9" s="17" t="s">
        <v>20</v>
      </c>
      <c r="S9" s="17" t="s">
        <v>20</v>
      </c>
      <c r="T9" s="17" t="s">
        <v>20</v>
      </c>
      <c r="U9" s="17" t="s">
        <v>20</v>
      </c>
      <c r="V9" s="17" t="s">
        <v>20</v>
      </c>
      <c r="W9" s="17" t="s">
        <v>20</v>
      </c>
      <c r="X9" s="17" t="s">
        <v>20</v>
      </c>
      <c r="Y9" s="17" t="s">
        <v>20</v>
      </c>
      <c r="Z9" s="17" t="s">
        <v>20</v>
      </c>
      <c r="AA9" s="17">
        <v>1</v>
      </c>
      <c r="AB9" s="53">
        <v>1</v>
      </c>
      <c r="AC9" s="53">
        <v>1</v>
      </c>
      <c r="AD9" s="53">
        <v>1</v>
      </c>
      <c r="AE9" s="53">
        <v>1</v>
      </c>
    </row>
    <row r="10" spans="1:31" ht="18.75" customHeight="1" thickTop="1" x14ac:dyDescent="0.25">
      <c r="A10" s="121" t="s">
        <v>90</v>
      </c>
      <c r="B10" s="25" t="s">
        <v>18</v>
      </c>
      <c r="C10" s="14" t="s">
        <v>20</v>
      </c>
      <c r="D10" s="14" t="s">
        <v>20</v>
      </c>
      <c r="E10" s="14" t="s">
        <v>20</v>
      </c>
      <c r="F10" s="14" t="s">
        <v>20</v>
      </c>
      <c r="G10" s="14" t="s">
        <v>20</v>
      </c>
      <c r="H10" s="14" t="s">
        <v>20</v>
      </c>
      <c r="I10" s="14" t="s">
        <v>20</v>
      </c>
      <c r="J10" s="14" t="s">
        <v>20</v>
      </c>
      <c r="K10" s="14" t="s">
        <v>20</v>
      </c>
      <c r="L10" s="14" t="s">
        <v>20</v>
      </c>
      <c r="M10" s="14" t="s">
        <v>20</v>
      </c>
      <c r="N10" s="14" t="s">
        <v>20</v>
      </c>
      <c r="O10" s="14" t="s">
        <v>20</v>
      </c>
      <c r="P10" s="14" t="s">
        <v>20</v>
      </c>
      <c r="Q10" s="14" t="s">
        <v>20</v>
      </c>
      <c r="R10" s="14" t="s">
        <v>20</v>
      </c>
      <c r="S10" s="14" t="s">
        <v>20</v>
      </c>
      <c r="T10" s="14" t="s">
        <v>20</v>
      </c>
      <c r="U10" s="14" t="s">
        <v>20</v>
      </c>
      <c r="V10" s="14">
        <v>4</v>
      </c>
      <c r="W10" s="16">
        <v>9</v>
      </c>
      <c r="X10" s="16">
        <v>9</v>
      </c>
      <c r="Y10" s="16">
        <v>8</v>
      </c>
      <c r="Z10" s="16">
        <v>11</v>
      </c>
      <c r="AA10" s="16">
        <v>10</v>
      </c>
      <c r="AB10" s="106">
        <v>7</v>
      </c>
      <c r="AC10" s="106">
        <v>11</v>
      </c>
      <c r="AD10" s="106">
        <v>10</v>
      </c>
      <c r="AE10" s="106">
        <v>10</v>
      </c>
    </row>
    <row r="11" spans="1:31" ht="18.75" customHeight="1" x14ac:dyDescent="0.25">
      <c r="A11" s="122"/>
      <c r="B11" s="21" t="s">
        <v>19</v>
      </c>
      <c r="C11" s="116" t="s">
        <v>20</v>
      </c>
      <c r="D11" s="116" t="s">
        <v>20</v>
      </c>
      <c r="E11" s="116" t="s">
        <v>20</v>
      </c>
      <c r="F11" s="116" t="s">
        <v>20</v>
      </c>
      <c r="G11" s="116" t="s">
        <v>20</v>
      </c>
      <c r="H11" s="116" t="s">
        <v>20</v>
      </c>
      <c r="I11" s="116" t="s">
        <v>20</v>
      </c>
      <c r="J11" s="116" t="s">
        <v>20</v>
      </c>
      <c r="K11" s="116" t="s">
        <v>20</v>
      </c>
      <c r="L11" s="116" t="s">
        <v>20</v>
      </c>
      <c r="M11" s="116" t="s">
        <v>20</v>
      </c>
      <c r="N11" s="116" t="s">
        <v>20</v>
      </c>
      <c r="O11" s="116" t="s">
        <v>20</v>
      </c>
      <c r="P11" s="116" t="s">
        <v>20</v>
      </c>
      <c r="Q11" s="116" t="s">
        <v>20</v>
      </c>
      <c r="R11" s="116" t="s">
        <v>20</v>
      </c>
      <c r="S11" s="116" t="s">
        <v>20</v>
      </c>
      <c r="T11" s="116" t="s">
        <v>20</v>
      </c>
      <c r="U11" s="116" t="s">
        <v>20</v>
      </c>
      <c r="V11" s="48">
        <v>1</v>
      </c>
      <c r="W11" s="50">
        <v>7</v>
      </c>
      <c r="X11" s="50">
        <v>11</v>
      </c>
      <c r="Y11" s="50">
        <v>15</v>
      </c>
      <c r="Z11" s="50">
        <v>16</v>
      </c>
      <c r="AA11" s="50">
        <v>19</v>
      </c>
      <c r="AB11" s="106">
        <v>27</v>
      </c>
      <c r="AC11" s="106">
        <v>27</v>
      </c>
      <c r="AD11" s="106">
        <v>31</v>
      </c>
      <c r="AE11" s="106">
        <v>35</v>
      </c>
    </row>
    <row r="12" spans="1:31" ht="18.75" customHeight="1" thickBot="1" x14ac:dyDescent="0.3">
      <c r="A12" s="123"/>
      <c r="B12" s="51" t="s">
        <v>86</v>
      </c>
      <c r="C12" s="17" t="s">
        <v>20</v>
      </c>
      <c r="D12" s="17" t="s">
        <v>20</v>
      </c>
      <c r="E12" s="17" t="s">
        <v>20</v>
      </c>
      <c r="F12" s="17" t="s">
        <v>20</v>
      </c>
      <c r="G12" s="17" t="s">
        <v>20</v>
      </c>
      <c r="H12" s="17" t="s">
        <v>20</v>
      </c>
      <c r="I12" s="17" t="s">
        <v>20</v>
      </c>
      <c r="J12" s="17" t="s">
        <v>20</v>
      </c>
      <c r="K12" s="17" t="s">
        <v>20</v>
      </c>
      <c r="L12" s="17" t="s">
        <v>20</v>
      </c>
      <c r="M12" s="17" t="s">
        <v>20</v>
      </c>
      <c r="N12" s="17" t="s">
        <v>20</v>
      </c>
      <c r="O12" s="17" t="s">
        <v>20</v>
      </c>
      <c r="P12" s="17" t="s">
        <v>20</v>
      </c>
      <c r="Q12" s="17" t="s">
        <v>20</v>
      </c>
      <c r="R12" s="17" t="s">
        <v>20</v>
      </c>
      <c r="S12" s="17" t="s">
        <v>20</v>
      </c>
      <c r="T12" s="17" t="s">
        <v>20</v>
      </c>
      <c r="U12" s="17" t="s">
        <v>20</v>
      </c>
      <c r="V12" s="53" t="s">
        <v>20</v>
      </c>
      <c r="W12" s="53" t="s">
        <v>20</v>
      </c>
      <c r="X12" s="53" t="s">
        <v>20</v>
      </c>
      <c r="Y12" s="53" t="s">
        <v>20</v>
      </c>
      <c r="Z12" s="53" t="s">
        <v>20</v>
      </c>
      <c r="AA12" s="53" t="s">
        <v>20</v>
      </c>
      <c r="AB12" s="53" t="s">
        <v>20</v>
      </c>
      <c r="AC12" s="53">
        <v>1</v>
      </c>
      <c r="AD12" s="53">
        <v>1</v>
      </c>
      <c r="AE12" s="53">
        <v>3</v>
      </c>
    </row>
    <row r="13" spans="1:31" ht="18.75" customHeight="1" thickTop="1" x14ac:dyDescent="0.25">
      <c r="A13" s="26"/>
      <c r="B13" s="26" t="s">
        <v>91</v>
      </c>
      <c r="C13" s="27">
        <v>23</v>
      </c>
      <c r="D13" s="27">
        <v>22</v>
      </c>
      <c r="E13" s="27">
        <v>23</v>
      </c>
      <c r="F13" s="27">
        <v>26</v>
      </c>
      <c r="G13" s="27">
        <v>27</v>
      </c>
      <c r="H13" s="27">
        <v>29</v>
      </c>
      <c r="I13" s="27">
        <v>28</v>
      </c>
      <c r="J13" s="27">
        <v>24</v>
      </c>
      <c r="K13" s="27">
        <v>23</v>
      </c>
      <c r="L13" s="27">
        <v>21</v>
      </c>
      <c r="M13" s="27">
        <v>21</v>
      </c>
      <c r="N13" s="27">
        <v>23</v>
      </c>
      <c r="O13" s="27">
        <v>23</v>
      </c>
      <c r="P13" s="27">
        <v>22</v>
      </c>
      <c r="Q13" s="27">
        <v>26</v>
      </c>
      <c r="R13" s="27">
        <v>27</v>
      </c>
      <c r="S13" s="27">
        <v>29</v>
      </c>
      <c r="T13" s="27">
        <v>32</v>
      </c>
      <c r="U13" s="27">
        <v>32</v>
      </c>
      <c r="V13" s="27">
        <v>36</v>
      </c>
      <c r="W13" s="27">
        <v>47</v>
      </c>
      <c r="X13" s="27">
        <v>52</v>
      </c>
      <c r="Y13" s="27">
        <v>52</v>
      </c>
      <c r="Z13" s="27">
        <v>56</v>
      </c>
      <c r="AA13" s="27">
        <v>58</v>
      </c>
      <c r="AB13" s="27">
        <v>65</v>
      </c>
      <c r="AC13" s="27">
        <v>70</v>
      </c>
      <c r="AD13" s="27">
        <v>73</v>
      </c>
      <c r="AE13" s="27">
        <v>78</v>
      </c>
    </row>
    <row r="14" spans="1:31" ht="10.5" customHeight="1" x14ac:dyDescent="0.25">
      <c r="A14" s="18"/>
      <c r="B14" s="4"/>
      <c r="C14" s="18"/>
      <c r="D14" s="18"/>
      <c r="E14" s="18"/>
      <c r="F14" s="18"/>
      <c r="G14" s="18"/>
      <c r="H14" s="18"/>
      <c r="I14" s="18"/>
      <c r="J14" s="18"/>
      <c r="K14" s="19"/>
      <c r="L14" s="19"/>
      <c r="M14" s="12"/>
      <c r="N14" s="12"/>
      <c r="O14" s="13"/>
      <c r="P14" s="9"/>
      <c r="Q14" s="10"/>
      <c r="R14" s="11"/>
      <c r="S14" s="11"/>
      <c r="T14" s="11"/>
      <c r="U14" s="11"/>
      <c r="V14" s="4"/>
      <c r="W14" s="4"/>
      <c r="X14" s="4"/>
      <c r="Y14" s="4"/>
      <c r="Z14" s="4"/>
      <c r="AA14" s="4"/>
      <c r="AB14" s="4"/>
      <c r="AC14" s="4"/>
      <c r="AD14" s="4"/>
    </row>
    <row r="15" spans="1:3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20"/>
      <c r="L15" s="20"/>
      <c r="M15" s="20"/>
      <c r="N15" s="20"/>
      <c r="O15" s="20"/>
    </row>
    <row r="19" spans="6:6" ht="13.5" customHeight="1" x14ac:dyDescent="0.25"/>
    <row r="20" spans="6:6" ht="13.5" customHeight="1" x14ac:dyDescent="0.25"/>
    <row r="21" spans="6:6" ht="15" customHeight="1" x14ac:dyDescent="0.25"/>
    <row r="27" spans="6:6" x14ac:dyDescent="0.25">
      <c r="F27" s="113"/>
    </row>
  </sheetData>
  <mergeCells count="3">
    <mergeCell ref="A10:A12"/>
    <mergeCell ref="A4:A6"/>
    <mergeCell ref="A7:A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35"/>
  <sheetViews>
    <sheetView zoomScaleNormal="100" workbookViewId="0">
      <pane xSplit="9" topLeftCell="BZ1" activePane="topRight" state="frozen"/>
      <selection pane="topRight"/>
    </sheetView>
  </sheetViews>
  <sheetFormatPr baseColWidth="10" defaultColWidth="11.44140625" defaultRowHeight="13.2" x14ac:dyDescent="0.25"/>
  <cols>
    <col min="1" max="1" width="12.33203125" customWidth="1"/>
    <col min="2" max="8" width="8.88671875" bestFit="1" customWidth="1"/>
    <col min="9" max="9" width="8.88671875" customWidth="1"/>
    <col min="10" max="64" width="8.88671875" bestFit="1" customWidth="1"/>
    <col min="65" max="66" width="9.109375" bestFit="1" customWidth="1"/>
    <col min="67" max="70" width="8.88671875" bestFit="1" customWidth="1"/>
    <col min="71" max="71" width="11.44140625" customWidth="1"/>
    <col min="72" max="72" width="11.33203125" bestFit="1" customWidth="1"/>
    <col min="73" max="73" width="11.33203125" customWidth="1"/>
    <col min="74" max="77" width="11.33203125" bestFit="1" customWidth="1"/>
    <col min="79" max="79" width="12.88671875" customWidth="1"/>
  </cols>
  <sheetData>
    <row r="1" spans="1:88" x14ac:dyDescent="0.25">
      <c r="A1" s="55" t="s">
        <v>180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11"/>
      <c r="BG1" s="11"/>
      <c r="BH1" s="11"/>
      <c r="BI1" s="11"/>
      <c r="BJ1" s="11"/>
      <c r="BK1" s="11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8" ht="8.25" customHeight="1" x14ac:dyDescent="0.25">
      <c r="A2" s="56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11"/>
      <c r="BG2" s="11"/>
      <c r="BH2" s="11"/>
      <c r="BI2" s="11"/>
      <c r="BJ2" s="11"/>
      <c r="BK2" s="11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8" ht="13.8" thickBot="1" x14ac:dyDescent="0.3">
      <c r="A3" s="89"/>
      <c r="B3" s="23" t="s">
        <v>92</v>
      </c>
      <c r="C3" s="23" t="s">
        <v>93</v>
      </c>
      <c r="D3" s="23" t="s">
        <v>94</v>
      </c>
      <c r="E3" s="23" t="s">
        <v>95</v>
      </c>
      <c r="F3" s="23" t="s">
        <v>96</v>
      </c>
      <c r="G3" s="23" t="s">
        <v>97</v>
      </c>
      <c r="H3" s="23" t="s">
        <v>98</v>
      </c>
      <c r="I3" s="23" t="s">
        <v>99</v>
      </c>
      <c r="J3" s="23" t="s">
        <v>100</v>
      </c>
      <c r="K3" s="23" t="s">
        <v>101</v>
      </c>
      <c r="L3" s="23" t="s">
        <v>102</v>
      </c>
      <c r="M3" s="23" t="s">
        <v>103</v>
      </c>
      <c r="N3" s="23" t="s">
        <v>104</v>
      </c>
      <c r="O3" s="23" t="s">
        <v>105</v>
      </c>
      <c r="P3" s="23" t="s">
        <v>106</v>
      </c>
      <c r="Q3" s="23" t="s">
        <v>107</v>
      </c>
      <c r="R3" s="23" t="s">
        <v>108</v>
      </c>
      <c r="S3" s="23" t="s">
        <v>109</v>
      </c>
      <c r="T3" s="23" t="s">
        <v>110</v>
      </c>
      <c r="U3" s="23" t="s">
        <v>111</v>
      </c>
      <c r="V3" s="23" t="s">
        <v>112</v>
      </c>
      <c r="W3" s="23" t="s">
        <v>113</v>
      </c>
      <c r="X3" s="23" t="s">
        <v>114</v>
      </c>
      <c r="Y3" s="23" t="s">
        <v>115</v>
      </c>
      <c r="Z3" s="23" t="s">
        <v>116</v>
      </c>
      <c r="AA3" s="23" t="s">
        <v>117</v>
      </c>
      <c r="AB3" s="23" t="s">
        <v>118</v>
      </c>
      <c r="AC3" s="23" t="s">
        <v>119</v>
      </c>
      <c r="AD3" s="23" t="s">
        <v>120</v>
      </c>
      <c r="AE3" s="23" t="s">
        <v>121</v>
      </c>
      <c r="AF3" s="23" t="s">
        <v>122</v>
      </c>
      <c r="AG3" s="23" t="s">
        <v>123</v>
      </c>
      <c r="AH3" s="23" t="s">
        <v>124</v>
      </c>
      <c r="AI3" s="23" t="s">
        <v>125</v>
      </c>
      <c r="AJ3" s="23" t="s">
        <v>126</v>
      </c>
      <c r="AK3" s="23" t="s">
        <v>127</v>
      </c>
      <c r="AL3" s="23" t="s">
        <v>128</v>
      </c>
      <c r="AM3" s="23" t="s">
        <v>129</v>
      </c>
      <c r="AN3" s="23" t="s">
        <v>130</v>
      </c>
      <c r="AO3" s="23" t="s">
        <v>131</v>
      </c>
      <c r="AP3" s="23" t="s">
        <v>132</v>
      </c>
      <c r="AQ3" s="23" t="s">
        <v>133</v>
      </c>
      <c r="AR3" s="23" t="s">
        <v>134</v>
      </c>
      <c r="AS3" s="23" t="s">
        <v>135</v>
      </c>
      <c r="AT3" s="23" t="s">
        <v>136</v>
      </c>
      <c r="AU3" s="23" t="s">
        <v>137</v>
      </c>
      <c r="AV3" s="23" t="s">
        <v>138</v>
      </c>
      <c r="AW3" s="23" t="s">
        <v>139</v>
      </c>
      <c r="AX3" s="23" t="s">
        <v>140</v>
      </c>
      <c r="AY3" s="23" t="s">
        <v>141</v>
      </c>
      <c r="AZ3" s="23" t="s">
        <v>142</v>
      </c>
      <c r="BA3" s="23" t="s">
        <v>143</v>
      </c>
      <c r="BB3" s="23" t="s">
        <v>144</v>
      </c>
      <c r="BC3" s="23" t="s">
        <v>145</v>
      </c>
      <c r="BD3" s="23" t="s">
        <v>146</v>
      </c>
      <c r="BE3" s="23" t="s">
        <v>147</v>
      </c>
      <c r="BF3" s="23" t="s">
        <v>13</v>
      </c>
      <c r="BG3" s="23" t="s">
        <v>14</v>
      </c>
      <c r="BH3" s="23" t="s">
        <v>15</v>
      </c>
      <c r="BI3" s="23" t="s">
        <v>16</v>
      </c>
      <c r="BJ3" s="23" t="s">
        <v>17</v>
      </c>
      <c r="BK3" s="23" t="s">
        <v>48</v>
      </c>
      <c r="BL3" s="23" t="s">
        <v>49</v>
      </c>
      <c r="BM3" s="23" t="s">
        <v>50</v>
      </c>
      <c r="BN3" s="23" t="s">
        <v>58</v>
      </c>
      <c r="BO3" s="23" t="s">
        <v>59</v>
      </c>
      <c r="BP3" s="23" t="s">
        <v>61</v>
      </c>
      <c r="BQ3" s="23" t="s">
        <v>62</v>
      </c>
      <c r="BR3" s="23" t="s">
        <v>63</v>
      </c>
      <c r="BS3" s="23" t="s">
        <v>64</v>
      </c>
      <c r="BT3" s="23" t="s">
        <v>66</v>
      </c>
      <c r="BU3" s="23" t="s">
        <v>165</v>
      </c>
      <c r="BV3" s="23" t="s">
        <v>166</v>
      </c>
      <c r="BW3" s="23" t="s">
        <v>167</v>
      </c>
      <c r="BX3" s="23" t="s">
        <v>168</v>
      </c>
      <c r="BY3" s="23" t="s">
        <v>185</v>
      </c>
      <c r="BZ3" s="23" t="s">
        <v>188</v>
      </c>
      <c r="CA3" s="23" t="s">
        <v>189</v>
      </c>
      <c r="CB3" s="23" t="s">
        <v>197</v>
      </c>
      <c r="CC3" s="23" t="s">
        <v>200</v>
      </c>
      <c r="CD3" s="23" t="s">
        <v>203</v>
      </c>
      <c r="CE3" s="23" t="s">
        <v>207</v>
      </c>
      <c r="CF3" s="23" t="s">
        <v>210</v>
      </c>
      <c r="CG3" s="23" t="s">
        <v>213</v>
      </c>
      <c r="CH3" s="23" t="s">
        <v>216</v>
      </c>
      <c r="CI3" s="23" t="s">
        <v>219</v>
      </c>
      <c r="CJ3" s="23" t="s">
        <v>220</v>
      </c>
    </row>
    <row r="4" spans="1:88" x14ac:dyDescent="0.25">
      <c r="A4" s="90" t="s">
        <v>21</v>
      </c>
      <c r="B4" s="91">
        <v>356399</v>
      </c>
      <c r="C4" s="91">
        <v>375188</v>
      </c>
      <c r="D4" s="91">
        <v>317167</v>
      </c>
      <c r="E4" s="91">
        <v>271252</v>
      </c>
      <c r="F4" s="91">
        <v>296074</v>
      </c>
      <c r="G4" s="91">
        <v>337301</v>
      </c>
      <c r="H4" s="91">
        <v>365814</v>
      </c>
      <c r="I4" s="91">
        <v>456398</v>
      </c>
      <c r="J4" s="91">
        <v>535557</v>
      </c>
      <c r="K4" s="91">
        <v>470892</v>
      </c>
      <c r="L4" s="91">
        <v>511442</v>
      </c>
      <c r="M4" s="91">
        <v>454000</v>
      </c>
      <c r="N4" s="91">
        <v>392288</v>
      </c>
      <c r="O4" s="91">
        <v>419972</v>
      </c>
      <c r="P4" s="91">
        <v>338019</v>
      </c>
      <c r="Q4" s="91">
        <v>358396</v>
      </c>
      <c r="R4" s="91">
        <v>322315</v>
      </c>
      <c r="S4" s="91">
        <v>310673</v>
      </c>
      <c r="T4" s="91">
        <v>247743</v>
      </c>
      <c r="U4" s="91">
        <v>325617</v>
      </c>
      <c r="V4" s="91">
        <v>212585</v>
      </c>
      <c r="W4" s="91">
        <v>229386</v>
      </c>
      <c r="X4" s="91">
        <v>291085</v>
      </c>
      <c r="Y4" s="91">
        <v>627275</v>
      </c>
      <c r="Z4" s="91">
        <v>400845</v>
      </c>
      <c r="AA4" s="91">
        <v>638023</v>
      </c>
      <c r="AB4" s="91">
        <v>419310</v>
      </c>
      <c r="AC4" s="91">
        <v>952587</v>
      </c>
      <c r="AD4" s="91">
        <v>564816</v>
      </c>
      <c r="AE4" s="91">
        <v>555146</v>
      </c>
      <c r="AF4" s="91">
        <v>605740</v>
      </c>
      <c r="AG4" s="91">
        <v>1370085</v>
      </c>
      <c r="AH4" s="91">
        <v>778086</v>
      </c>
      <c r="AI4" s="91">
        <v>757769</v>
      </c>
      <c r="AJ4" s="91">
        <v>740668</v>
      </c>
      <c r="AK4" s="91">
        <v>1696266</v>
      </c>
      <c r="AL4" s="91">
        <v>874724</v>
      </c>
      <c r="AM4" s="91">
        <v>982440</v>
      </c>
      <c r="AN4" s="91">
        <v>892941</v>
      </c>
      <c r="AO4" s="91">
        <v>1653706</v>
      </c>
      <c r="AP4" s="91">
        <v>755935</v>
      </c>
      <c r="AQ4" s="91">
        <v>752445</v>
      </c>
      <c r="AR4" s="91">
        <v>607876</v>
      </c>
      <c r="AS4" s="91">
        <v>848422</v>
      </c>
      <c r="AT4" s="92">
        <v>454501</v>
      </c>
      <c r="AU4" s="92">
        <v>542115</v>
      </c>
      <c r="AV4" s="92">
        <v>605487</v>
      </c>
      <c r="AW4" s="92">
        <v>1937298</v>
      </c>
      <c r="AX4" s="92">
        <v>719166</v>
      </c>
      <c r="AY4" s="92">
        <v>732095</v>
      </c>
      <c r="AZ4" s="92">
        <v>735402</v>
      </c>
      <c r="BA4" s="92">
        <v>1580952</v>
      </c>
      <c r="BB4" s="92">
        <v>869500</v>
      </c>
      <c r="BC4" s="92">
        <v>832022</v>
      </c>
      <c r="BD4" s="92">
        <v>767715</v>
      </c>
      <c r="BE4" s="92">
        <v>1278882</v>
      </c>
      <c r="BF4" s="93">
        <v>767388</v>
      </c>
      <c r="BG4" s="93">
        <v>739176</v>
      </c>
      <c r="BH4" s="93">
        <v>775685</v>
      </c>
      <c r="BI4" s="93">
        <v>1288126</v>
      </c>
      <c r="BJ4" s="93">
        <v>866506</v>
      </c>
      <c r="BK4" s="93">
        <v>1080846</v>
      </c>
      <c r="BL4" s="93">
        <v>1138264</v>
      </c>
      <c r="BM4" s="93">
        <v>2792185</v>
      </c>
      <c r="BN4" s="93">
        <v>1248684</v>
      </c>
      <c r="BO4" s="93">
        <v>1387367</v>
      </c>
      <c r="BP4" s="93">
        <v>1454087</v>
      </c>
      <c r="BQ4" s="93">
        <v>1881802</v>
      </c>
      <c r="BR4" s="93">
        <v>1551507</v>
      </c>
      <c r="BS4" s="93">
        <v>1574423</v>
      </c>
      <c r="BT4" s="93">
        <v>4680070</v>
      </c>
      <c r="BU4" s="93">
        <v>3577142</v>
      </c>
      <c r="BV4" s="93">
        <v>4514606</v>
      </c>
      <c r="BW4" s="93">
        <v>4106270</v>
      </c>
      <c r="BX4" s="93">
        <v>4963752</v>
      </c>
      <c r="BY4" s="93">
        <f t="shared" ref="BY4:BZ4" si="0">BY11+BY18+BY25</f>
        <v>4284826</v>
      </c>
      <c r="BZ4" s="93">
        <f t="shared" si="0"/>
        <v>5145496</v>
      </c>
      <c r="CA4" s="93">
        <f>CA11+CA18+CA25</f>
        <v>4482212</v>
      </c>
      <c r="CB4" s="93">
        <f>CB11+CB18+CB25</f>
        <v>5614220</v>
      </c>
      <c r="CC4" s="93">
        <f>CC11+CC18+CC25</f>
        <v>4582088</v>
      </c>
      <c r="CD4" s="93">
        <f>CD11+CD18+CD25</f>
        <v>6126153</v>
      </c>
      <c r="CE4" s="93">
        <f>CE11+CE18+CE25</f>
        <v>5584094</v>
      </c>
      <c r="CF4" s="93">
        <v>7381081</v>
      </c>
      <c r="CG4" s="93">
        <v>5922596</v>
      </c>
      <c r="CH4" s="93">
        <v>6188035</v>
      </c>
      <c r="CI4" s="93">
        <v>5668926</v>
      </c>
      <c r="CJ4" s="93">
        <v>6704238</v>
      </c>
    </row>
    <row r="5" spans="1:88" ht="13.8" thickBot="1" x14ac:dyDescent="0.3">
      <c r="A5" s="94" t="s">
        <v>22</v>
      </c>
      <c r="B5" s="95">
        <v>251167</v>
      </c>
      <c r="C5" s="95">
        <v>261762</v>
      </c>
      <c r="D5" s="95">
        <v>239298</v>
      </c>
      <c r="E5" s="95">
        <v>324059</v>
      </c>
      <c r="F5" s="95">
        <v>259143</v>
      </c>
      <c r="G5" s="95">
        <v>261510</v>
      </c>
      <c r="H5" s="95">
        <v>272330</v>
      </c>
      <c r="I5" s="95">
        <v>411080</v>
      </c>
      <c r="J5" s="95">
        <v>401773</v>
      </c>
      <c r="K5" s="95">
        <v>359851</v>
      </c>
      <c r="L5" s="95">
        <v>379745</v>
      </c>
      <c r="M5" s="95">
        <v>441886</v>
      </c>
      <c r="N5" s="95">
        <v>353120</v>
      </c>
      <c r="O5" s="95">
        <v>360103</v>
      </c>
      <c r="P5" s="95">
        <v>322537</v>
      </c>
      <c r="Q5" s="95">
        <v>336844</v>
      </c>
      <c r="R5" s="95">
        <v>319795</v>
      </c>
      <c r="S5" s="95">
        <v>280640</v>
      </c>
      <c r="T5" s="95">
        <v>268995</v>
      </c>
      <c r="U5" s="95">
        <v>284114</v>
      </c>
      <c r="V5" s="95">
        <v>229408</v>
      </c>
      <c r="W5" s="95">
        <v>215337</v>
      </c>
      <c r="X5" s="95">
        <v>243761</v>
      </c>
      <c r="Y5" s="95">
        <v>369958</v>
      </c>
      <c r="Z5" s="95">
        <v>293613</v>
      </c>
      <c r="AA5" s="95">
        <v>546188</v>
      </c>
      <c r="AB5" s="95">
        <v>297006</v>
      </c>
      <c r="AC5" s="95">
        <v>610155</v>
      </c>
      <c r="AD5" s="95">
        <v>418887</v>
      </c>
      <c r="AE5" s="95">
        <v>429098</v>
      </c>
      <c r="AF5" s="95">
        <v>456733</v>
      </c>
      <c r="AG5" s="95">
        <v>639709</v>
      </c>
      <c r="AH5" s="95">
        <v>535852</v>
      </c>
      <c r="AI5" s="95">
        <v>579884</v>
      </c>
      <c r="AJ5" s="95">
        <v>516139</v>
      </c>
      <c r="AK5" s="95">
        <v>790436</v>
      </c>
      <c r="AL5" s="95">
        <v>633566</v>
      </c>
      <c r="AM5" s="95">
        <v>669482</v>
      </c>
      <c r="AN5" s="95">
        <v>659263</v>
      </c>
      <c r="AO5" s="95">
        <v>887433</v>
      </c>
      <c r="AP5" s="95">
        <v>576121</v>
      </c>
      <c r="AQ5" s="95">
        <v>632270</v>
      </c>
      <c r="AR5" s="95">
        <v>551069</v>
      </c>
      <c r="AS5" s="95">
        <v>489244</v>
      </c>
      <c r="AT5" s="96">
        <v>458514</v>
      </c>
      <c r="AU5" s="96">
        <v>476774</v>
      </c>
      <c r="AV5" s="96">
        <v>531331</v>
      </c>
      <c r="AW5" s="96">
        <v>893847</v>
      </c>
      <c r="AX5" s="96">
        <v>599965</v>
      </c>
      <c r="AY5" s="96">
        <v>596014</v>
      </c>
      <c r="AZ5" s="96">
        <v>617836</v>
      </c>
      <c r="BA5" s="96">
        <v>844805</v>
      </c>
      <c r="BB5" s="96">
        <v>691294</v>
      </c>
      <c r="BC5" s="96">
        <v>680536</v>
      </c>
      <c r="BD5" s="96">
        <v>644038</v>
      </c>
      <c r="BE5" s="96">
        <v>862608</v>
      </c>
      <c r="BF5" s="97">
        <v>670539</v>
      </c>
      <c r="BG5" s="97">
        <v>623314</v>
      </c>
      <c r="BH5" s="97">
        <v>648809</v>
      </c>
      <c r="BI5" s="97">
        <v>947501</v>
      </c>
      <c r="BJ5" s="97">
        <v>715302</v>
      </c>
      <c r="BK5" s="97">
        <v>912016</v>
      </c>
      <c r="BL5" s="97">
        <v>952951</v>
      </c>
      <c r="BM5" s="97">
        <v>1512964</v>
      </c>
      <c r="BN5" s="97">
        <v>1022257</v>
      </c>
      <c r="BO5" s="97">
        <v>1087858</v>
      </c>
      <c r="BP5" s="97">
        <v>1142678</v>
      </c>
      <c r="BQ5" s="97">
        <v>1278230</v>
      </c>
      <c r="BR5" s="97">
        <v>1247091</v>
      </c>
      <c r="BS5" s="97">
        <v>1220251</v>
      </c>
      <c r="BT5" s="97">
        <v>3179511</v>
      </c>
      <c r="BU5" s="97">
        <v>2755422</v>
      </c>
      <c r="BV5" s="97">
        <v>3085266</v>
      </c>
      <c r="BW5" s="97">
        <v>3208762</v>
      </c>
      <c r="BX5" s="97">
        <v>3716289</v>
      </c>
      <c r="BY5" s="97">
        <f t="shared" ref="BY5:CB5" si="1">BY12+BY19+BY26</f>
        <v>3437428</v>
      </c>
      <c r="BZ5" s="97">
        <f t="shared" si="1"/>
        <v>4055958</v>
      </c>
      <c r="CA5" s="97">
        <f t="shared" si="1"/>
        <v>3816023</v>
      </c>
      <c r="CB5" s="97">
        <f t="shared" si="1"/>
        <v>4044007</v>
      </c>
      <c r="CC5" s="97">
        <f>CC12+CC19+CC26</f>
        <v>3541359</v>
      </c>
      <c r="CD5" s="97">
        <f>CD12+CD19+CD26</f>
        <v>4331752</v>
      </c>
      <c r="CE5" s="97">
        <f>CE12+CE19+CE26</f>
        <v>4125793</v>
      </c>
      <c r="CF5" s="97">
        <v>5034218</v>
      </c>
      <c r="CG5" s="97">
        <v>4527667</v>
      </c>
      <c r="CH5" s="97">
        <v>4811499</v>
      </c>
      <c r="CI5" s="97">
        <v>4514427</v>
      </c>
      <c r="CJ5" s="97">
        <v>4970666</v>
      </c>
    </row>
    <row r="6" spans="1:88" x14ac:dyDescent="0.25">
      <c r="A6" s="26" t="s">
        <v>12</v>
      </c>
      <c r="B6" s="35">
        <v>105232</v>
      </c>
      <c r="C6" s="35">
        <v>113426</v>
      </c>
      <c r="D6" s="35">
        <v>77869</v>
      </c>
      <c r="E6" s="35">
        <v>-52807</v>
      </c>
      <c r="F6" s="35">
        <v>36931</v>
      </c>
      <c r="G6" s="35">
        <v>75791</v>
      </c>
      <c r="H6" s="35">
        <v>93484</v>
      </c>
      <c r="I6" s="35">
        <v>45318</v>
      </c>
      <c r="J6" s="35">
        <v>133784</v>
      </c>
      <c r="K6" s="35">
        <v>111041</v>
      </c>
      <c r="L6" s="35">
        <v>131697</v>
      </c>
      <c r="M6" s="35">
        <v>12114</v>
      </c>
      <c r="N6" s="35">
        <v>39168</v>
      </c>
      <c r="O6" s="35">
        <v>59869</v>
      </c>
      <c r="P6" s="35">
        <v>15482</v>
      </c>
      <c r="Q6" s="35">
        <v>21552</v>
      </c>
      <c r="R6" s="35">
        <v>2520</v>
      </c>
      <c r="S6" s="35">
        <v>30033</v>
      </c>
      <c r="T6" s="35">
        <v>-21252</v>
      </c>
      <c r="U6" s="35">
        <v>41503</v>
      </c>
      <c r="V6" s="35">
        <v>-16823</v>
      </c>
      <c r="W6" s="35">
        <v>14049</v>
      </c>
      <c r="X6" s="35">
        <v>47324</v>
      </c>
      <c r="Y6" s="35">
        <v>257317</v>
      </c>
      <c r="Z6" s="35">
        <v>107232</v>
      </c>
      <c r="AA6" s="35">
        <v>91835</v>
      </c>
      <c r="AB6" s="35">
        <v>122304</v>
      </c>
      <c r="AC6" s="35">
        <v>342432</v>
      </c>
      <c r="AD6" s="35">
        <v>145929</v>
      </c>
      <c r="AE6" s="35">
        <v>126048</v>
      </c>
      <c r="AF6" s="35">
        <v>149007</v>
      </c>
      <c r="AG6" s="35">
        <v>730376</v>
      </c>
      <c r="AH6" s="35">
        <v>242234</v>
      </c>
      <c r="AI6" s="35">
        <v>177885</v>
      </c>
      <c r="AJ6" s="35">
        <v>224529</v>
      </c>
      <c r="AK6" s="35">
        <v>905830</v>
      </c>
      <c r="AL6" s="35">
        <v>241158</v>
      </c>
      <c r="AM6" s="35">
        <v>312958</v>
      </c>
      <c r="AN6" s="35">
        <v>233678</v>
      </c>
      <c r="AO6" s="35">
        <v>766273</v>
      </c>
      <c r="AP6" s="35">
        <v>179814</v>
      </c>
      <c r="AQ6" s="35">
        <v>120175</v>
      </c>
      <c r="AR6" s="35">
        <v>56807</v>
      </c>
      <c r="AS6" s="35">
        <v>359178</v>
      </c>
      <c r="AT6" s="35">
        <v>-4013</v>
      </c>
      <c r="AU6" s="35">
        <v>65341</v>
      </c>
      <c r="AV6" s="35">
        <v>74156</v>
      </c>
      <c r="AW6" s="35">
        <v>1043451</v>
      </c>
      <c r="AX6" s="35">
        <v>119201</v>
      </c>
      <c r="AY6" s="35">
        <v>136081</v>
      </c>
      <c r="AZ6" s="35">
        <v>117566</v>
      </c>
      <c r="BA6" s="35">
        <v>736147</v>
      </c>
      <c r="BB6" s="35">
        <v>178206</v>
      </c>
      <c r="BC6" s="35">
        <v>151486</v>
      </c>
      <c r="BD6" s="35">
        <v>123677</v>
      </c>
      <c r="BE6" s="35">
        <v>416174</v>
      </c>
      <c r="BF6" s="35">
        <v>96849</v>
      </c>
      <c r="BG6" s="35">
        <v>115862</v>
      </c>
      <c r="BH6" s="35">
        <v>126876</v>
      </c>
      <c r="BI6" s="35">
        <v>340625</v>
      </c>
      <c r="BJ6" s="35">
        <v>151204</v>
      </c>
      <c r="BK6" s="35">
        <v>168830</v>
      </c>
      <c r="BL6" s="35">
        <v>185313</v>
      </c>
      <c r="BM6" s="35">
        <v>1279221</v>
      </c>
      <c r="BN6" s="35">
        <v>226427</v>
      </c>
      <c r="BO6" s="35">
        <v>299509</v>
      </c>
      <c r="BP6" s="35">
        <v>311409</v>
      </c>
      <c r="BQ6" s="35">
        <v>603572</v>
      </c>
      <c r="BR6" s="35">
        <v>304416</v>
      </c>
      <c r="BS6" s="35">
        <v>354172</v>
      </c>
      <c r="BT6" s="35">
        <v>1500559</v>
      </c>
      <c r="BU6" s="35">
        <v>821720</v>
      </c>
      <c r="BV6" s="35">
        <v>1429340</v>
      </c>
      <c r="BW6" s="35">
        <v>897508</v>
      </c>
      <c r="BX6" s="35">
        <v>1247463</v>
      </c>
      <c r="BY6" s="35">
        <f t="shared" ref="BY6:CB6" si="2">BY4-BY5</f>
        <v>847398</v>
      </c>
      <c r="BZ6" s="35">
        <f t="shared" si="2"/>
        <v>1089538</v>
      </c>
      <c r="CA6" s="35">
        <f t="shared" si="2"/>
        <v>666189</v>
      </c>
      <c r="CB6" s="35">
        <f t="shared" si="2"/>
        <v>1570213</v>
      </c>
      <c r="CC6" s="35">
        <f>CC4-CC5</f>
        <v>1040729</v>
      </c>
      <c r="CD6" s="35">
        <f>CD4-CD5</f>
        <v>1794401</v>
      </c>
      <c r="CE6" s="35">
        <f>CE4-CE5</f>
        <v>1458301</v>
      </c>
      <c r="CF6" s="35">
        <f t="shared" ref="CF6" si="3">CF4-CF5</f>
        <v>2346863</v>
      </c>
      <c r="CG6" s="35">
        <v>1394929</v>
      </c>
      <c r="CH6" s="35">
        <v>1376536</v>
      </c>
      <c r="CI6" s="35">
        <v>1154499</v>
      </c>
      <c r="CJ6" s="35">
        <v>1733572</v>
      </c>
    </row>
    <row r="7" spans="1:88" x14ac:dyDescent="0.25">
      <c r="A7" s="4"/>
      <c r="B7" s="4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57"/>
      <c r="CD7" s="107"/>
      <c r="CH7" s="111"/>
      <c r="CJ7" s="111"/>
    </row>
    <row r="8" spans="1:88" x14ac:dyDescent="0.25">
      <c r="BR8" s="4"/>
      <c r="BS8" s="55" t="s">
        <v>194</v>
      </c>
      <c r="BT8" s="4"/>
      <c r="BU8" s="57"/>
      <c r="BV8" s="4"/>
      <c r="BW8" s="4"/>
      <c r="BX8" s="4"/>
      <c r="BY8" s="4"/>
      <c r="BZ8" s="4"/>
      <c r="CA8" s="4"/>
      <c r="CB8" s="4"/>
      <c r="CC8" s="57"/>
    </row>
    <row r="9" spans="1:88" x14ac:dyDescent="0.25">
      <c r="BR9" s="4"/>
      <c r="BS9" s="56" t="s">
        <v>55</v>
      </c>
      <c r="BT9" s="4"/>
      <c r="BU9" s="57"/>
      <c r="BV9" s="4"/>
      <c r="BW9" s="4"/>
      <c r="BX9" s="4"/>
      <c r="BY9" s="4"/>
      <c r="BZ9" s="4"/>
      <c r="CA9" s="4"/>
      <c r="CB9" s="4"/>
      <c r="CC9" s="57"/>
    </row>
    <row r="10" spans="1:88" ht="13.8" thickBot="1" x14ac:dyDescent="0.3">
      <c r="BR10" s="4"/>
      <c r="BS10" s="89"/>
      <c r="BT10" s="23" t="s">
        <v>66</v>
      </c>
      <c r="BU10" s="23" t="s">
        <v>165</v>
      </c>
      <c r="BV10" s="23" t="s">
        <v>166</v>
      </c>
      <c r="BW10" s="23" t="s">
        <v>167</v>
      </c>
      <c r="BX10" s="23" t="s">
        <v>168</v>
      </c>
      <c r="BY10" s="23" t="s">
        <v>185</v>
      </c>
      <c r="BZ10" s="23" t="s">
        <v>188</v>
      </c>
      <c r="CA10" s="23" t="s">
        <v>189</v>
      </c>
      <c r="CB10" s="23" t="s">
        <v>197</v>
      </c>
      <c r="CC10" s="23" t="s">
        <v>200</v>
      </c>
      <c r="CD10" s="23" t="s">
        <v>204</v>
      </c>
      <c r="CE10" s="23" t="s">
        <v>207</v>
      </c>
      <c r="CF10" s="23" t="s">
        <v>210</v>
      </c>
      <c r="CG10" s="23" t="s">
        <v>213</v>
      </c>
      <c r="CH10" s="23" t="s">
        <v>216</v>
      </c>
      <c r="CI10" s="23" t="s">
        <v>219</v>
      </c>
      <c r="CJ10" s="23" t="s">
        <v>220</v>
      </c>
    </row>
    <row r="11" spans="1:88" x14ac:dyDescent="0.25">
      <c r="BR11" s="4"/>
      <c r="BS11" s="90" t="s">
        <v>21</v>
      </c>
      <c r="BT11" s="93">
        <v>1068985</v>
      </c>
      <c r="BU11" s="93">
        <v>826013</v>
      </c>
      <c r="BV11" s="93">
        <v>1108482</v>
      </c>
      <c r="BW11" s="93">
        <v>917772</v>
      </c>
      <c r="BX11" s="93">
        <v>1110511</v>
      </c>
      <c r="BY11" s="93">
        <v>815255</v>
      </c>
      <c r="BZ11" s="98">
        <v>1196172</v>
      </c>
      <c r="CA11" s="93">
        <v>867296</v>
      </c>
      <c r="CB11" s="93">
        <v>1375860</v>
      </c>
      <c r="CC11" s="93">
        <v>865912</v>
      </c>
      <c r="CD11" s="93">
        <v>1449007</v>
      </c>
      <c r="CE11" s="93">
        <v>1008427</v>
      </c>
      <c r="CF11" s="93">
        <v>1750005</v>
      </c>
      <c r="CG11" s="93">
        <v>1042850</v>
      </c>
      <c r="CH11" s="93">
        <v>1136502</v>
      </c>
      <c r="CI11" s="93">
        <v>1074147</v>
      </c>
      <c r="CJ11" s="93">
        <v>842979</v>
      </c>
    </row>
    <row r="12" spans="1:88" ht="13.8" thickBot="1" x14ac:dyDescent="0.3">
      <c r="BR12" s="4"/>
      <c r="BS12" s="94" t="s">
        <v>22</v>
      </c>
      <c r="BT12" s="97"/>
      <c r="BU12" s="97">
        <v>713883</v>
      </c>
      <c r="BV12" s="97">
        <v>868788</v>
      </c>
      <c r="BW12" s="97">
        <v>768038</v>
      </c>
      <c r="BX12" s="97">
        <v>854763</v>
      </c>
      <c r="BY12" s="97">
        <v>726756</v>
      </c>
      <c r="BZ12" s="99">
        <v>1013786</v>
      </c>
      <c r="CA12" s="97">
        <v>818704</v>
      </c>
      <c r="CB12" s="97">
        <v>993638</v>
      </c>
      <c r="CC12" s="97">
        <v>740497</v>
      </c>
      <c r="CD12" s="97">
        <v>1164318</v>
      </c>
      <c r="CE12" s="97">
        <v>849702</v>
      </c>
      <c r="CF12" s="97">
        <v>1245225</v>
      </c>
      <c r="CG12" s="97">
        <v>869276</v>
      </c>
      <c r="CH12" s="97">
        <v>946024</v>
      </c>
      <c r="CI12" s="97">
        <v>921576</v>
      </c>
      <c r="CJ12" s="97">
        <v>767202</v>
      </c>
    </row>
    <row r="13" spans="1:88" x14ac:dyDescent="0.25">
      <c r="BR13" s="4"/>
      <c r="BS13" s="26" t="s">
        <v>12</v>
      </c>
      <c r="BT13" s="35"/>
      <c r="BU13" s="35">
        <v>112130</v>
      </c>
      <c r="BV13" s="35">
        <v>239694</v>
      </c>
      <c r="BW13" s="35">
        <v>149734</v>
      </c>
      <c r="BX13" s="35">
        <v>255748</v>
      </c>
      <c r="BY13" s="35">
        <f t="shared" ref="BY13:CB13" si="4">BY11-BY12</f>
        <v>88499</v>
      </c>
      <c r="BZ13" s="35">
        <f t="shared" si="4"/>
        <v>182386</v>
      </c>
      <c r="CA13" s="35">
        <f t="shared" si="4"/>
        <v>48592</v>
      </c>
      <c r="CB13" s="35">
        <f t="shared" si="4"/>
        <v>382222</v>
      </c>
      <c r="CC13" s="35">
        <f>CC11-CC12</f>
        <v>125415</v>
      </c>
      <c r="CD13" s="35">
        <f>CD11-CD12</f>
        <v>284689</v>
      </c>
      <c r="CE13" s="35">
        <f>CE11-CE12</f>
        <v>158725</v>
      </c>
      <c r="CF13" s="35">
        <f t="shared" ref="CF13" si="5">CF11-CF12</f>
        <v>504780</v>
      </c>
      <c r="CG13" s="35">
        <v>173574</v>
      </c>
      <c r="CH13" s="35">
        <v>190478</v>
      </c>
      <c r="CI13" s="35">
        <v>152571</v>
      </c>
      <c r="CJ13" s="35">
        <v>75777</v>
      </c>
    </row>
    <row r="14" spans="1:88" x14ac:dyDescent="0.25">
      <c r="BR14" s="4"/>
      <c r="BS14" s="18"/>
      <c r="BT14" s="4"/>
      <c r="BU14" s="4"/>
      <c r="BV14" s="4"/>
      <c r="BW14" s="4"/>
      <c r="BX14" s="4"/>
      <c r="BY14" s="4"/>
      <c r="BZ14" s="4"/>
      <c r="CA14" s="4"/>
      <c r="CB14" s="4"/>
      <c r="CC14" s="57"/>
    </row>
    <row r="15" spans="1:88" x14ac:dyDescent="0.25">
      <c r="BR15" s="4"/>
      <c r="BS15" s="55" t="s">
        <v>195</v>
      </c>
      <c r="BT15" s="4"/>
      <c r="BU15" s="4"/>
      <c r="BV15" s="4"/>
      <c r="BW15" s="4"/>
      <c r="BX15" s="4"/>
      <c r="BY15" s="4"/>
      <c r="BZ15" s="4"/>
      <c r="CA15" s="4"/>
      <c r="CB15" s="4"/>
      <c r="CC15" s="57"/>
    </row>
    <row r="16" spans="1:88" x14ac:dyDescent="0.25">
      <c r="BR16" s="4"/>
      <c r="BS16" s="56" t="s">
        <v>55</v>
      </c>
      <c r="BT16" s="4"/>
      <c r="BU16" s="4"/>
      <c r="BV16" s="4"/>
      <c r="BW16" s="4"/>
      <c r="BX16" s="4"/>
      <c r="BY16" s="4"/>
      <c r="BZ16" s="4"/>
      <c r="CA16" s="4"/>
      <c r="CB16" s="4"/>
      <c r="CC16" s="57"/>
    </row>
    <row r="17" spans="70:88" ht="13.8" thickBot="1" x14ac:dyDescent="0.3">
      <c r="BR17" s="4"/>
      <c r="BS17" s="89"/>
      <c r="BT17" s="23" t="s">
        <v>66</v>
      </c>
      <c r="BU17" s="23" t="s">
        <v>165</v>
      </c>
      <c r="BV17" s="23" t="s">
        <v>166</v>
      </c>
      <c r="BW17" s="23" t="s">
        <v>167</v>
      </c>
      <c r="BX17" s="23" t="s">
        <v>168</v>
      </c>
      <c r="BY17" s="23" t="s">
        <v>185</v>
      </c>
      <c r="BZ17" s="23" t="s">
        <v>188</v>
      </c>
      <c r="CA17" s="23" t="s">
        <v>189</v>
      </c>
      <c r="CB17" s="23" t="s">
        <v>197</v>
      </c>
      <c r="CC17" s="23" t="s">
        <v>200</v>
      </c>
      <c r="CD17" s="101" t="s">
        <v>204</v>
      </c>
      <c r="CE17" s="23" t="s">
        <v>207</v>
      </c>
      <c r="CF17" s="23" t="s">
        <v>210</v>
      </c>
      <c r="CG17" s="23" t="s">
        <v>213</v>
      </c>
      <c r="CH17" s="23" t="s">
        <v>216</v>
      </c>
      <c r="CI17" s="23" t="s">
        <v>219</v>
      </c>
      <c r="CJ17" s="23" t="s">
        <v>220</v>
      </c>
    </row>
    <row r="18" spans="70:88" x14ac:dyDescent="0.25">
      <c r="BR18" s="4"/>
      <c r="BS18" s="90" t="s">
        <v>21</v>
      </c>
      <c r="BT18" s="93">
        <v>2687034</v>
      </c>
      <c r="BU18" s="93">
        <v>2187922</v>
      </c>
      <c r="BV18" s="93">
        <v>2669136</v>
      </c>
      <c r="BW18" s="93">
        <v>2638499</v>
      </c>
      <c r="BX18" s="93">
        <v>3196762</v>
      </c>
      <c r="BY18" s="93">
        <v>2937924</v>
      </c>
      <c r="BZ18" s="98">
        <v>3247873</v>
      </c>
      <c r="CA18" s="93">
        <v>2971623</v>
      </c>
      <c r="CB18" s="93">
        <v>3409079</v>
      </c>
      <c r="CC18" s="93">
        <v>3106710</v>
      </c>
      <c r="CD18" s="102">
        <v>3593734</v>
      </c>
      <c r="CE18" s="93">
        <v>3849992</v>
      </c>
      <c r="CF18" s="93">
        <v>4464852</v>
      </c>
      <c r="CG18" s="93">
        <v>4062414</v>
      </c>
      <c r="CH18" s="93">
        <v>4064230</v>
      </c>
      <c r="CI18" s="93">
        <v>3689905</v>
      </c>
      <c r="CJ18" s="93">
        <v>4775135</v>
      </c>
    </row>
    <row r="19" spans="70:88" ht="13.8" thickBot="1" x14ac:dyDescent="0.3">
      <c r="BR19" s="4"/>
      <c r="BS19" s="94" t="s">
        <v>22</v>
      </c>
      <c r="BT19" s="97"/>
      <c r="BU19" s="97">
        <v>1644236</v>
      </c>
      <c r="BV19" s="97">
        <v>1783543</v>
      </c>
      <c r="BW19" s="97">
        <v>2040514</v>
      </c>
      <c r="BX19" s="97">
        <v>2437184</v>
      </c>
      <c r="BY19" s="97">
        <v>2304234</v>
      </c>
      <c r="BZ19" s="99">
        <v>2551785</v>
      </c>
      <c r="CA19" s="97">
        <v>2507447</v>
      </c>
      <c r="CB19" s="97">
        <v>2524377</v>
      </c>
      <c r="CC19" s="97">
        <v>2387604</v>
      </c>
      <c r="CD19" s="97">
        <v>2603181</v>
      </c>
      <c r="CE19" s="97">
        <v>2816828</v>
      </c>
      <c r="CF19" s="97">
        <v>3111648</v>
      </c>
      <c r="CG19" s="97">
        <v>3075078</v>
      </c>
      <c r="CH19" s="97">
        <v>3112958</v>
      </c>
      <c r="CI19" s="97">
        <v>2904391</v>
      </c>
      <c r="CJ19" s="97">
        <v>3377337</v>
      </c>
    </row>
    <row r="20" spans="70:88" x14ac:dyDescent="0.25">
      <c r="BR20" s="4"/>
      <c r="BS20" s="26" t="s">
        <v>12</v>
      </c>
      <c r="BT20" s="35"/>
      <c r="BU20" s="35">
        <v>543686</v>
      </c>
      <c r="BV20" s="35">
        <v>885593</v>
      </c>
      <c r="BW20" s="35">
        <v>597985</v>
      </c>
      <c r="BX20" s="35">
        <v>759578</v>
      </c>
      <c r="BY20" s="35">
        <f t="shared" ref="BY20:CD20" si="6">BY18-BY19</f>
        <v>633690</v>
      </c>
      <c r="BZ20" s="35">
        <f t="shared" si="6"/>
        <v>696088</v>
      </c>
      <c r="CA20" s="35">
        <f t="shared" si="6"/>
        <v>464176</v>
      </c>
      <c r="CB20" s="35">
        <f t="shared" si="6"/>
        <v>884702</v>
      </c>
      <c r="CC20" s="35">
        <f t="shared" si="6"/>
        <v>719106</v>
      </c>
      <c r="CD20" s="35">
        <f t="shared" si="6"/>
        <v>990553</v>
      </c>
      <c r="CE20" s="35">
        <f>CE18-CE19</f>
        <v>1033164</v>
      </c>
      <c r="CF20" s="35">
        <f t="shared" ref="CF20" si="7">CF18-CF19</f>
        <v>1353204</v>
      </c>
      <c r="CG20" s="35">
        <v>987336</v>
      </c>
      <c r="CH20" s="35">
        <v>951272</v>
      </c>
      <c r="CI20" s="35">
        <v>785514</v>
      </c>
      <c r="CJ20" s="35">
        <v>1397798</v>
      </c>
    </row>
    <row r="21" spans="70:88" x14ac:dyDescent="0.25">
      <c r="BR21" s="4"/>
      <c r="BS21" s="18"/>
      <c r="BT21" s="4"/>
      <c r="BU21" s="4"/>
      <c r="BV21" s="4"/>
      <c r="BW21" s="4"/>
      <c r="BX21" s="4"/>
      <c r="BY21" s="4"/>
      <c r="BZ21" s="4"/>
      <c r="CA21" s="4"/>
      <c r="CB21" s="4"/>
      <c r="CC21" s="57"/>
    </row>
    <row r="22" spans="70:88" x14ac:dyDescent="0.25">
      <c r="BR22" s="4"/>
      <c r="BS22" s="55" t="s">
        <v>196</v>
      </c>
      <c r="BT22" s="4"/>
      <c r="BU22" s="4"/>
      <c r="BV22" s="4"/>
      <c r="BW22" s="4"/>
      <c r="BX22" s="4"/>
      <c r="BY22" s="4"/>
      <c r="BZ22" s="4"/>
      <c r="CA22" s="4"/>
      <c r="CB22" s="4"/>
      <c r="CC22" s="57"/>
    </row>
    <row r="23" spans="70:88" x14ac:dyDescent="0.25">
      <c r="BR23" s="4"/>
      <c r="BS23" s="56" t="s">
        <v>55</v>
      </c>
      <c r="BT23" s="4"/>
      <c r="BU23" s="4"/>
      <c r="BV23" s="4"/>
      <c r="BW23" s="4"/>
      <c r="BX23" s="4"/>
      <c r="BY23" s="4"/>
      <c r="BZ23" s="4"/>
      <c r="CA23" s="4"/>
      <c r="CB23" s="4"/>
      <c r="CC23" s="57"/>
    </row>
    <row r="24" spans="70:88" ht="13.8" thickBot="1" x14ac:dyDescent="0.3">
      <c r="BR24" s="4"/>
      <c r="BS24" s="89"/>
      <c r="BT24" s="23" t="s">
        <v>66</v>
      </c>
      <c r="BU24" s="23" t="s">
        <v>165</v>
      </c>
      <c r="BV24" s="23" t="s">
        <v>166</v>
      </c>
      <c r="BW24" s="23" t="s">
        <v>167</v>
      </c>
      <c r="BX24" s="23" t="s">
        <v>168</v>
      </c>
      <c r="BY24" s="23" t="s">
        <v>185</v>
      </c>
      <c r="BZ24" s="23" t="s">
        <v>188</v>
      </c>
      <c r="CA24" s="23" t="s">
        <v>189</v>
      </c>
      <c r="CB24" s="23" t="s">
        <v>197</v>
      </c>
      <c r="CC24" s="23" t="s">
        <v>200</v>
      </c>
      <c r="CD24" s="23" t="s">
        <v>204</v>
      </c>
      <c r="CE24" s="23" t="s">
        <v>207</v>
      </c>
      <c r="CF24" s="23" t="s">
        <v>210</v>
      </c>
      <c r="CG24" s="23" t="s">
        <v>213</v>
      </c>
      <c r="CH24" s="23" t="s">
        <v>216</v>
      </c>
      <c r="CI24" s="23" t="s">
        <v>219</v>
      </c>
      <c r="CJ24" s="23" t="s">
        <v>220</v>
      </c>
    </row>
    <row r="25" spans="70:88" x14ac:dyDescent="0.25">
      <c r="BR25" s="4"/>
      <c r="BS25" s="90" t="s">
        <v>21</v>
      </c>
      <c r="BT25" s="93">
        <v>924051</v>
      </c>
      <c r="BU25" s="93">
        <v>563207</v>
      </c>
      <c r="BV25" s="93">
        <v>736988</v>
      </c>
      <c r="BW25" s="93">
        <v>549999</v>
      </c>
      <c r="BX25" s="93">
        <v>656479</v>
      </c>
      <c r="BY25" s="93">
        <v>531647</v>
      </c>
      <c r="BZ25" s="98">
        <v>701451</v>
      </c>
      <c r="CA25" s="93">
        <v>643293</v>
      </c>
      <c r="CB25" s="93">
        <v>829281</v>
      </c>
      <c r="CC25" s="93">
        <v>609466</v>
      </c>
      <c r="CD25" s="93">
        <v>1083412</v>
      </c>
      <c r="CE25" s="93">
        <v>725675</v>
      </c>
      <c r="CF25" s="93">
        <v>1161725</v>
      </c>
      <c r="CG25" s="93">
        <v>814585</v>
      </c>
      <c r="CH25" s="93">
        <v>983234</v>
      </c>
      <c r="CI25" s="93">
        <v>900695</v>
      </c>
      <c r="CJ25" s="93">
        <v>1080020</v>
      </c>
    </row>
    <row r="26" spans="70:88" ht="13.8" thickBot="1" x14ac:dyDescent="0.3">
      <c r="BR26" s="4"/>
      <c r="BS26" s="94" t="s">
        <v>22</v>
      </c>
      <c r="BT26" s="97">
        <v>450446</v>
      </c>
      <c r="BU26" s="97">
        <v>397303</v>
      </c>
      <c r="BV26" s="97">
        <v>432935</v>
      </c>
      <c r="BW26" s="97">
        <v>400210</v>
      </c>
      <c r="BX26" s="97">
        <v>422313</v>
      </c>
      <c r="BY26" s="97">
        <v>406438</v>
      </c>
      <c r="BZ26" s="99">
        <v>490387</v>
      </c>
      <c r="CA26" s="97">
        <v>489872</v>
      </c>
      <c r="CB26" s="97">
        <v>525992</v>
      </c>
      <c r="CC26" s="97">
        <v>413258</v>
      </c>
      <c r="CD26" s="97">
        <v>564253</v>
      </c>
      <c r="CE26" s="97">
        <v>459263</v>
      </c>
      <c r="CF26" s="97">
        <v>676495</v>
      </c>
      <c r="CG26" s="97">
        <v>581949</v>
      </c>
      <c r="CH26" s="97">
        <v>751200</v>
      </c>
      <c r="CI26" s="97">
        <v>687119</v>
      </c>
      <c r="CJ26" s="97">
        <v>823252</v>
      </c>
    </row>
    <row r="27" spans="70:88" x14ac:dyDescent="0.25">
      <c r="BR27" s="4"/>
      <c r="BS27" s="26" t="s">
        <v>12</v>
      </c>
      <c r="BT27" s="35">
        <v>473605</v>
      </c>
      <c r="BU27" s="35">
        <v>165904</v>
      </c>
      <c r="BV27" s="35">
        <v>304053</v>
      </c>
      <c r="BW27" s="35">
        <v>149789</v>
      </c>
      <c r="BX27" s="35">
        <v>232137</v>
      </c>
      <c r="BY27" s="35">
        <f t="shared" ref="BY27:CB27" si="8">BY25-BY26</f>
        <v>125209</v>
      </c>
      <c r="BZ27" s="35">
        <f t="shared" si="8"/>
        <v>211064</v>
      </c>
      <c r="CA27" s="35">
        <f t="shared" si="8"/>
        <v>153421</v>
      </c>
      <c r="CB27" s="35">
        <f t="shared" si="8"/>
        <v>303289</v>
      </c>
      <c r="CC27" s="35">
        <f>CC25-CC26</f>
        <v>196208</v>
      </c>
      <c r="CD27" s="35">
        <f>CD25-CD26</f>
        <v>519159</v>
      </c>
      <c r="CE27" s="35">
        <f>CE25-CE26</f>
        <v>266412</v>
      </c>
      <c r="CF27" s="35">
        <f t="shared" ref="CF27" si="9">CF25-CF26</f>
        <v>485230</v>
      </c>
      <c r="CG27" s="35">
        <v>232636</v>
      </c>
      <c r="CH27" s="35">
        <v>232034</v>
      </c>
      <c r="CI27" s="35">
        <v>213576</v>
      </c>
      <c r="CJ27" s="35">
        <v>256768</v>
      </c>
    </row>
    <row r="28" spans="70:88" x14ac:dyDescent="0.25"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</row>
    <row r="29" spans="70:88" x14ac:dyDescent="0.25">
      <c r="BU29" s="1"/>
      <c r="BV29" s="1"/>
      <c r="BW29" s="1"/>
      <c r="BX29" s="1"/>
      <c r="BY29" s="1"/>
      <c r="BZ29" s="1"/>
      <c r="CA29" s="1"/>
    </row>
    <row r="30" spans="70:88" x14ac:dyDescent="0.25">
      <c r="BU30" s="1"/>
      <c r="BV30" s="1"/>
      <c r="BW30" s="1"/>
      <c r="BX30" s="1"/>
      <c r="BY30" s="1"/>
      <c r="BZ30" s="1"/>
      <c r="CA30" s="1"/>
    </row>
    <row r="31" spans="70:88" x14ac:dyDescent="0.25">
      <c r="BU31" s="1"/>
      <c r="BV31" s="1"/>
      <c r="BW31" s="1"/>
      <c r="BX31" s="1"/>
      <c r="BY31" s="1"/>
      <c r="BZ31" s="1"/>
      <c r="CA31" s="1"/>
    </row>
    <row r="35" spans="8:9" ht="14.4" x14ac:dyDescent="0.3">
      <c r="H35" s="110"/>
      <c r="I35" s="110"/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J65"/>
  <sheetViews>
    <sheetView topLeftCell="A2" zoomScale="90" zoomScaleNormal="90" workbookViewId="0">
      <pane xSplit="1" ySplit="2" topLeftCell="BV4" activePane="bottomRight" state="frozen"/>
      <selection activeCell="A2" sqref="A2"/>
      <selection pane="topRight" activeCell="B2" sqref="B2"/>
      <selection pane="bottomLeft" activeCell="A4" sqref="A4"/>
      <selection pane="bottomRight" activeCell="A3" sqref="A3"/>
    </sheetView>
  </sheetViews>
  <sheetFormatPr baseColWidth="10" defaultColWidth="11.44140625" defaultRowHeight="13.2" x14ac:dyDescent="0.25"/>
  <cols>
    <col min="1" max="1" width="44.44140625" customWidth="1"/>
    <col min="2" max="61" width="8.88671875" bestFit="1" customWidth="1"/>
    <col min="62" max="62" width="9" bestFit="1" customWidth="1"/>
    <col min="63" max="63" width="9.109375" bestFit="1" customWidth="1"/>
    <col min="64" max="71" width="8.88671875" bestFit="1" customWidth="1"/>
    <col min="72" max="72" width="11.33203125" bestFit="1" customWidth="1"/>
    <col min="82" max="82" width="13.109375" bestFit="1" customWidth="1"/>
    <col min="83" max="83" width="13" customWidth="1"/>
    <col min="84" max="84" width="13.44140625" customWidth="1"/>
    <col min="85" max="85" width="13.44140625" bestFit="1" customWidth="1"/>
    <col min="86" max="86" width="13.88671875" bestFit="1" customWidth="1"/>
    <col min="87" max="87" width="13.44140625" bestFit="1" customWidth="1"/>
    <col min="88" max="88" width="13.88671875" bestFit="1" customWidth="1"/>
  </cols>
  <sheetData>
    <row r="1" spans="1:88" x14ac:dyDescent="0.25">
      <c r="A1" s="2" t="s">
        <v>88</v>
      </c>
      <c r="BF1" s="4"/>
      <c r="BG1" s="4"/>
      <c r="BH1" s="4"/>
      <c r="BI1" s="4"/>
      <c r="BJ1" s="4"/>
      <c r="BK1" s="6"/>
      <c r="BL1" s="6"/>
      <c r="BM1" s="6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8" ht="8.25" customHeight="1" x14ac:dyDescent="0.25">
      <c r="A2" s="18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BF2" s="4"/>
      <c r="BG2" s="4"/>
      <c r="BH2" s="4"/>
      <c r="BI2" s="4"/>
      <c r="BJ2" s="4"/>
      <c r="BK2" s="6"/>
      <c r="BL2" s="6"/>
      <c r="BM2" s="6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88" ht="13.8" thickBot="1" x14ac:dyDescent="0.3">
      <c r="A3" s="28" t="s">
        <v>88</v>
      </c>
      <c r="B3" s="29" t="s">
        <v>92</v>
      </c>
      <c r="C3" s="29" t="s">
        <v>93</v>
      </c>
      <c r="D3" s="29" t="s">
        <v>94</v>
      </c>
      <c r="E3" s="29" t="s">
        <v>95</v>
      </c>
      <c r="F3" s="29" t="s">
        <v>96</v>
      </c>
      <c r="G3" s="29" t="s">
        <v>97</v>
      </c>
      <c r="H3" s="29" t="s">
        <v>98</v>
      </c>
      <c r="I3" s="29" t="s">
        <v>99</v>
      </c>
      <c r="J3" s="29" t="s">
        <v>100</v>
      </c>
      <c r="K3" s="29" t="s">
        <v>101</v>
      </c>
      <c r="L3" s="29" t="s">
        <v>102</v>
      </c>
      <c r="M3" s="29" t="s">
        <v>103</v>
      </c>
      <c r="N3" s="29" t="s">
        <v>104</v>
      </c>
      <c r="O3" s="29" t="s">
        <v>105</v>
      </c>
      <c r="P3" s="29" t="s">
        <v>106</v>
      </c>
      <c r="Q3" s="29" t="s">
        <v>107</v>
      </c>
      <c r="R3" s="29" t="s">
        <v>108</v>
      </c>
      <c r="S3" s="29" t="s">
        <v>109</v>
      </c>
      <c r="T3" s="29" t="s">
        <v>110</v>
      </c>
      <c r="U3" s="29" t="s">
        <v>111</v>
      </c>
      <c r="V3" s="29" t="s">
        <v>112</v>
      </c>
      <c r="W3" s="29" t="s">
        <v>113</v>
      </c>
      <c r="X3" s="29" t="s">
        <v>114</v>
      </c>
      <c r="Y3" s="29" t="s">
        <v>115</v>
      </c>
      <c r="Z3" s="29" t="s">
        <v>116</v>
      </c>
      <c r="AA3" s="29" t="s">
        <v>117</v>
      </c>
      <c r="AB3" s="29" t="s">
        <v>118</v>
      </c>
      <c r="AC3" s="29" t="s">
        <v>119</v>
      </c>
      <c r="AD3" s="29" t="s">
        <v>120</v>
      </c>
      <c r="AE3" s="29" t="s">
        <v>121</v>
      </c>
      <c r="AF3" s="29" t="s">
        <v>122</v>
      </c>
      <c r="AG3" s="29" t="s">
        <v>123</v>
      </c>
      <c r="AH3" s="29" t="s">
        <v>124</v>
      </c>
      <c r="AI3" s="29" t="s">
        <v>125</v>
      </c>
      <c r="AJ3" s="29" t="s">
        <v>126</v>
      </c>
      <c r="AK3" s="29" t="s">
        <v>127</v>
      </c>
      <c r="AL3" s="29" t="s">
        <v>128</v>
      </c>
      <c r="AM3" s="29" t="s">
        <v>129</v>
      </c>
      <c r="AN3" s="29" t="s">
        <v>130</v>
      </c>
      <c r="AO3" s="29" t="s">
        <v>131</v>
      </c>
      <c r="AP3" s="29" t="s">
        <v>132</v>
      </c>
      <c r="AQ3" s="29" t="s">
        <v>133</v>
      </c>
      <c r="AR3" s="29" t="s">
        <v>134</v>
      </c>
      <c r="AS3" s="29" t="s">
        <v>135</v>
      </c>
      <c r="AT3" s="29" t="s">
        <v>136</v>
      </c>
      <c r="AU3" s="29" t="s">
        <v>137</v>
      </c>
      <c r="AV3" s="29" t="s">
        <v>138</v>
      </c>
      <c r="AW3" s="29" t="s">
        <v>139</v>
      </c>
      <c r="AX3" s="29" t="s">
        <v>140</v>
      </c>
      <c r="AY3" s="29" t="s">
        <v>141</v>
      </c>
      <c r="AZ3" s="29" t="s">
        <v>142</v>
      </c>
      <c r="BA3" s="29" t="s">
        <v>143</v>
      </c>
      <c r="BB3" s="29" t="s">
        <v>144</v>
      </c>
      <c r="BC3" s="29" t="s">
        <v>145</v>
      </c>
      <c r="BD3" s="29" t="s">
        <v>146</v>
      </c>
      <c r="BE3" s="29" t="s">
        <v>147</v>
      </c>
      <c r="BF3" s="29" t="s">
        <v>13</v>
      </c>
      <c r="BG3" s="29" t="s">
        <v>14</v>
      </c>
      <c r="BH3" s="29" t="s">
        <v>15</v>
      </c>
      <c r="BI3" s="29" t="s">
        <v>16</v>
      </c>
      <c r="BJ3" s="29" t="s">
        <v>17</v>
      </c>
      <c r="BK3" s="29" t="s">
        <v>48</v>
      </c>
      <c r="BL3" s="29" t="s">
        <v>49</v>
      </c>
      <c r="BM3" s="29" t="s">
        <v>50</v>
      </c>
      <c r="BN3" s="29" t="s">
        <v>58</v>
      </c>
      <c r="BO3" s="29" t="s">
        <v>59</v>
      </c>
      <c r="BP3" s="29" t="s">
        <v>61</v>
      </c>
      <c r="BQ3" s="29" t="s">
        <v>62</v>
      </c>
      <c r="BR3" s="29" t="s">
        <v>63</v>
      </c>
      <c r="BS3" s="22" t="s">
        <v>64</v>
      </c>
      <c r="BT3" s="23" t="s">
        <v>66</v>
      </c>
      <c r="BU3" s="23" t="s">
        <v>165</v>
      </c>
      <c r="BV3" s="23" t="s">
        <v>166</v>
      </c>
      <c r="BW3" s="23" t="s">
        <v>167</v>
      </c>
      <c r="BX3" s="23" t="s">
        <v>168</v>
      </c>
      <c r="BY3" s="23" t="s">
        <v>185</v>
      </c>
      <c r="BZ3" s="23" t="s">
        <v>188</v>
      </c>
      <c r="CA3" s="101" t="s">
        <v>189</v>
      </c>
      <c r="CB3" s="101" t="s">
        <v>197</v>
      </c>
      <c r="CC3" s="23" t="s">
        <v>200</v>
      </c>
      <c r="CD3" s="23" t="s">
        <v>204</v>
      </c>
      <c r="CE3" s="23" t="s">
        <v>207</v>
      </c>
      <c r="CF3" s="23" t="s">
        <v>210</v>
      </c>
      <c r="CG3" s="23" t="s">
        <v>213</v>
      </c>
      <c r="CH3" s="23" t="s">
        <v>216</v>
      </c>
      <c r="CI3" s="23" t="s">
        <v>219</v>
      </c>
      <c r="CJ3" s="23" t="s">
        <v>220</v>
      </c>
    </row>
    <row r="4" spans="1:88" x14ac:dyDescent="0.25">
      <c r="A4" s="32" t="s">
        <v>6</v>
      </c>
      <c r="B4" s="58">
        <v>308901</v>
      </c>
      <c r="C4" s="58">
        <v>320456</v>
      </c>
      <c r="D4" s="58">
        <v>286892</v>
      </c>
      <c r="E4" s="58">
        <v>245050</v>
      </c>
      <c r="F4" s="58">
        <v>274024</v>
      </c>
      <c r="G4" s="58">
        <v>315803</v>
      </c>
      <c r="H4" s="58">
        <v>334860</v>
      </c>
      <c r="I4" s="58">
        <v>400923</v>
      </c>
      <c r="J4" s="58">
        <v>349547</v>
      </c>
      <c r="K4" s="58">
        <v>505094</v>
      </c>
      <c r="L4" s="58">
        <v>447553</v>
      </c>
      <c r="M4" s="58">
        <v>397809</v>
      </c>
      <c r="N4" s="58">
        <v>375731</v>
      </c>
      <c r="O4" s="58">
        <v>406845</v>
      </c>
      <c r="P4" s="58">
        <v>331610</v>
      </c>
      <c r="Q4" s="58">
        <v>341637</v>
      </c>
      <c r="R4" s="58">
        <v>312502</v>
      </c>
      <c r="S4" s="58">
        <v>303147</v>
      </c>
      <c r="T4" s="58">
        <v>247289</v>
      </c>
      <c r="U4" s="58">
        <v>320913</v>
      </c>
      <c r="V4" s="58">
        <v>209671</v>
      </c>
      <c r="W4" s="58">
        <v>227456</v>
      </c>
      <c r="X4" s="58">
        <v>273831</v>
      </c>
      <c r="Y4" s="58">
        <v>606940</v>
      </c>
      <c r="Z4" s="58">
        <v>338525</v>
      </c>
      <c r="AA4" s="58">
        <v>542516</v>
      </c>
      <c r="AB4" s="58">
        <v>385877</v>
      </c>
      <c r="AC4" s="58">
        <v>739831</v>
      </c>
      <c r="AD4" s="58">
        <v>443908</v>
      </c>
      <c r="AE4" s="58">
        <v>442266</v>
      </c>
      <c r="AF4" s="58">
        <v>511653</v>
      </c>
      <c r="AG4" s="58">
        <v>1132496</v>
      </c>
      <c r="AH4" s="58">
        <v>582497</v>
      </c>
      <c r="AI4" s="58">
        <v>569807</v>
      </c>
      <c r="AJ4" s="58">
        <v>569903</v>
      </c>
      <c r="AK4" s="58">
        <v>1327592</v>
      </c>
      <c r="AL4" s="58">
        <v>643014</v>
      </c>
      <c r="AM4" s="58">
        <v>739936</v>
      </c>
      <c r="AN4" s="58">
        <v>715237</v>
      </c>
      <c r="AO4" s="58">
        <v>1440429</v>
      </c>
      <c r="AP4" s="58">
        <v>620822</v>
      </c>
      <c r="AQ4" s="58">
        <v>619349</v>
      </c>
      <c r="AR4" s="58">
        <v>503289</v>
      </c>
      <c r="AS4" s="58">
        <v>734493</v>
      </c>
      <c r="AT4" s="3">
        <v>370923</v>
      </c>
      <c r="AU4" s="3">
        <v>438003</v>
      </c>
      <c r="AV4" s="3">
        <v>503283</v>
      </c>
      <c r="AW4" s="3">
        <v>1779193</v>
      </c>
      <c r="AX4" s="3">
        <v>608333</v>
      </c>
      <c r="AY4" s="3">
        <v>620771</v>
      </c>
      <c r="AZ4" s="3">
        <v>629567</v>
      </c>
      <c r="BA4" s="3">
        <v>1442253</v>
      </c>
      <c r="BB4" s="3">
        <v>769954</v>
      </c>
      <c r="BC4" s="3">
        <v>728855</v>
      </c>
      <c r="BD4" s="3">
        <v>659834</v>
      </c>
      <c r="BE4" s="3">
        <v>1164980</v>
      </c>
      <c r="BF4" s="3">
        <v>660264</v>
      </c>
      <c r="BG4" s="3">
        <v>635975</v>
      </c>
      <c r="BH4" s="3">
        <v>664616</v>
      </c>
      <c r="BI4" s="3">
        <v>1131986</v>
      </c>
      <c r="BJ4" s="3">
        <v>712960</v>
      </c>
      <c r="BK4" s="3">
        <v>957897</v>
      </c>
      <c r="BL4" s="3">
        <v>1063465</v>
      </c>
      <c r="BM4" s="3">
        <v>2517623</v>
      </c>
      <c r="BN4" s="3">
        <v>1053702</v>
      </c>
      <c r="BO4" s="3">
        <v>1100021</v>
      </c>
      <c r="BP4" s="3">
        <v>1212045</v>
      </c>
      <c r="BQ4" s="3">
        <v>1488616</v>
      </c>
      <c r="BR4" s="3">
        <v>1270722</v>
      </c>
      <c r="BS4" s="84">
        <v>1292708</v>
      </c>
      <c r="BT4" s="84">
        <v>3534443</v>
      </c>
      <c r="BU4" s="84">
        <v>2746803</v>
      </c>
      <c r="BV4" s="84">
        <v>3579391</v>
      </c>
      <c r="BW4" s="84">
        <v>3165198</v>
      </c>
      <c r="BX4" s="84">
        <v>3885625</v>
      </c>
      <c r="BY4" s="84">
        <v>3371811</v>
      </c>
      <c r="BZ4" s="84">
        <v>3994657</v>
      </c>
      <c r="CA4" s="84">
        <v>3509109</v>
      </c>
      <c r="CB4" s="84">
        <v>4495933</v>
      </c>
      <c r="CC4" s="84">
        <v>3571070</v>
      </c>
      <c r="CD4" s="84">
        <v>4930509</v>
      </c>
      <c r="CE4" s="84">
        <f>CE21+CE37+CE53</f>
        <v>4385459</v>
      </c>
      <c r="CF4" s="84">
        <v>6142621</v>
      </c>
      <c r="CG4" s="84">
        <v>4819879</v>
      </c>
      <c r="CH4" s="84">
        <v>5067891</v>
      </c>
      <c r="CI4" s="84">
        <v>4615546</v>
      </c>
      <c r="CJ4" s="84">
        <v>5549512</v>
      </c>
    </row>
    <row r="5" spans="1:88" ht="12.75" customHeight="1" x14ac:dyDescent="0.25">
      <c r="A5" s="39" t="s">
        <v>60</v>
      </c>
      <c r="B5" s="124" t="s">
        <v>169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41">
        <v>730475</v>
      </c>
      <c r="BL5" s="41">
        <v>798584</v>
      </c>
      <c r="BM5" s="41">
        <v>2152030</v>
      </c>
      <c r="BN5" s="41">
        <v>756023</v>
      </c>
      <c r="BO5" s="41">
        <v>845299</v>
      </c>
      <c r="BP5" s="41">
        <v>874875</v>
      </c>
      <c r="BQ5" s="41">
        <v>1157355</v>
      </c>
      <c r="BR5" s="41">
        <v>939460</v>
      </c>
      <c r="BS5" s="41">
        <v>957554</v>
      </c>
      <c r="BT5" s="41">
        <v>2057793</v>
      </c>
      <c r="BU5" s="41">
        <v>1649673</v>
      </c>
      <c r="BV5" s="41">
        <v>2111571</v>
      </c>
      <c r="BW5" s="41">
        <v>1996580</v>
      </c>
      <c r="BX5" s="41">
        <v>2531681</v>
      </c>
      <c r="BY5" s="41">
        <v>2145330</v>
      </c>
      <c r="BZ5" s="41">
        <v>2506022</v>
      </c>
      <c r="CA5" s="3">
        <v>2154754</v>
      </c>
      <c r="CB5" s="3">
        <v>2770615</v>
      </c>
      <c r="CC5" s="41">
        <v>2200717</v>
      </c>
      <c r="CD5" s="41">
        <v>2950897</v>
      </c>
      <c r="CE5" s="41">
        <f>CE22+CE38+CE54</f>
        <v>2806255</v>
      </c>
      <c r="CF5" s="41">
        <v>3822364</v>
      </c>
      <c r="CG5" s="41">
        <v>2973953</v>
      </c>
      <c r="CH5" s="41">
        <v>3041940</v>
      </c>
      <c r="CI5" s="41">
        <v>2832071</v>
      </c>
      <c r="CJ5" s="41">
        <v>3340311</v>
      </c>
    </row>
    <row r="6" spans="1:88" ht="12.75" customHeight="1" x14ac:dyDescent="0.25">
      <c r="A6" s="40" t="s">
        <v>51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41">
        <v>45454</v>
      </c>
      <c r="BL6" s="41">
        <v>52362</v>
      </c>
      <c r="BM6" s="41">
        <v>59929</v>
      </c>
      <c r="BN6" s="41">
        <v>59488</v>
      </c>
      <c r="BO6" s="41">
        <v>62647</v>
      </c>
      <c r="BP6" s="41">
        <v>62847</v>
      </c>
      <c r="BQ6" s="41">
        <v>69778</v>
      </c>
      <c r="BR6" s="41">
        <v>67453</v>
      </c>
      <c r="BS6" s="41">
        <v>77684</v>
      </c>
      <c r="BT6" s="41">
        <v>144191</v>
      </c>
      <c r="BU6" s="41">
        <v>129372</v>
      </c>
      <c r="BV6" s="41">
        <v>143453</v>
      </c>
      <c r="BW6" s="41">
        <v>139736</v>
      </c>
      <c r="BX6" s="41">
        <v>151089</v>
      </c>
      <c r="BY6" s="41">
        <v>151099</v>
      </c>
      <c r="BZ6" s="41">
        <v>194054</v>
      </c>
      <c r="CA6" s="3">
        <v>149400</v>
      </c>
      <c r="CB6" s="3">
        <v>211818</v>
      </c>
      <c r="CC6" s="41">
        <v>179426</v>
      </c>
      <c r="CD6" s="41">
        <v>216450</v>
      </c>
      <c r="CE6" s="41">
        <f t="shared" ref="CE6:CE13" si="0">CE23+CE39+CE55</f>
        <v>176215</v>
      </c>
      <c r="CF6" s="41">
        <v>184253</v>
      </c>
      <c r="CG6" s="41">
        <v>191783</v>
      </c>
      <c r="CH6" s="41">
        <v>189906</v>
      </c>
      <c r="CI6" s="41">
        <v>176824</v>
      </c>
      <c r="CJ6" s="41">
        <v>178449</v>
      </c>
    </row>
    <row r="7" spans="1:88" ht="12.75" customHeight="1" x14ac:dyDescent="0.25">
      <c r="A7" s="40" t="s">
        <v>52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41">
        <v>109059</v>
      </c>
      <c r="BL7" s="41">
        <v>123975</v>
      </c>
      <c r="BM7" s="41">
        <v>155957</v>
      </c>
      <c r="BN7" s="41">
        <v>140280</v>
      </c>
      <c r="BO7" s="41">
        <v>94855</v>
      </c>
      <c r="BP7" s="41">
        <v>160597</v>
      </c>
      <c r="BQ7" s="41">
        <v>147896</v>
      </c>
      <c r="BR7" s="41">
        <v>148703</v>
      </c>
      <c r="BS7" s="41">
        <v>151527</v>
      </c>
      <c r="BT7" s="41">
        <v>334547</v>
      </c>
      <c r="BU7" s="41">
        <v>295067</v>
      </c>
      <c r="BV7" s="41">
        <v>328499</v>
      </c>
      <c r="BW7" s="41">
        <v>334740</v>
      </c>
      <c r="BX7" s="41">
        <v>347980</v>
      </c>
      <c r="BY7" s="41">
        <v>368706</v>
      </c>
      <c r="BZ7" s="41">
        <v>408255</v>
      </c>
      <c r="CA7" s="3">
        <v>402891</v>
      </c>
      <c r="CB7" s="3">
        <v>494098</v>
      </c>
      <c r="CC7" s="41">
        <v>403386</v>
      </c>
      <c r="CD7" s="41">
        <v>502918</v>
      </c>
      <c r="CE7" s="41">
        <f t="shared" si="0"/>
        <v>505260</v>
      </c>
      <c r="CF7" s="41">
        <v>626486</v>
      </c>
      <c r="CG7" s="41">
        <v>569473</v>
      </c>
      <c r="CH7" s="41">
        <v>584112</v>
      </c>
      <c r="CI7" s="41">
        <v>513213</v>
      </c>
      <c r="CJ7" s="41">
        <v>631029</v>
      </c>
    </row>
    <row r="8" spans="1:88" ht="12.75" customHeight="1" x14ac:dyDescent="0.25">
      <c r="A8" s="40" t="s">
        <v>53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41">
        <v>53614</v>
      </c>
      <c r="BL8" s="41">
        <v>57830</v>
      </c>
      <c r="BM8" s="41">
        <v>59910</v>
      </c>
      <c r="BN8" s="41">
        <v>51505</v>
      </c>
      <c r="BO8" s="41">
        <v>45836</v>
      </c>
      <c r="BP8" s="41">
        <v>52919</v>
      </c>
      <c r="BQ8" s="41">
        <v>50718</v>
      </c>
      <c r="BR8" s="41">
        <v>50431</v>
      </c>
      <c r="BS8" s="41">
        <v>48477</v>
      </c>
      <c r="BT8" s="41">
        <v>84770</v>
      </c>
      <c r="BU8" s="41">
        <v>81683</v>
      </c>
      <c r="BV8" s="41">
        <v>84099</v>
      </c>
      <c r="BW8" s="41">
        <v>94842</v>
      </c>
      <c r="BX8" s="41">
        <v>108998</v>
      </c>
      <c r="BY8" s="41">
        <v>105274</v>
      </c>
      <c r="BZ8" s="41">
        <v>118612</v>
      </c>
      <c r="CA8" s="3">
        <v>101771</v>
      </c>
      <c r="CB8" s="3">
        <v>110411</v>
      </c>
      <c r="CC8" s="41">
        <v>124137</v>
      </c>
      <c r="CD8" s="41">
        <v>139959</v>
      </c>
      <c r="CE8" s="41">
        <f t="shared" si="0"/>
        <v>150415</v>
      </c>
      <c r="CF8" s="41">
        <v>162295</v>
      </c>
      <c r="CG8" s="41">
        <v>131120</v>
      </c>
      <c r="CH8" s="41">
        <v>128612</v>
      </c>
      <c r="CI8" s="41">
        <v>125212</v>
      </c>
      <c r="CJ8" s="41">
        <v>130407</v>
      </c>
    </row>
    <row r="9" spans="1:88" ht="12.75" customHeight="1" x14ac:dyDescent="0.25">
      <c r="A9" s="40" t="s">
        <v>54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41">
        <v>19295</v>
      </c>
      <c r="BL9" s="41">
        <v>30714</v>
      </c>
      <c r="BM9" s="41">
        <v>89797</v>
      </c>
      <c r="BN9" s="41">
        <v>46406</v>
      </c>
      <c r="BO9" s="41">
        <v>51384</v>
      </c>
      <c r="BP9" s="41">
        <v>60807</v>
      </c>
      <c r="BQ9" s="41">
        <v>62869</v>
      </c>
      <c r="BR9" s="41">
        <v>64675</v>
      </c>
      <c r="BS9" s="41">
        <v>57466</v>
      </c>
      <c r="BT9" s="41">
        <v>23275</v>
      </c>
      <c r="BU9" s="41">
        <v>104574</v>
      </c>
      <c r="BV9" s="41">
        <v>128559</v>
      </c>
      <c r="BW9" s="41">
        <v>122481</v>
      </c>
      <c r="BX9" s="41">
        <v>135662</v>
      </c>
      <c r="BY9" s="41">
        <v>110514</v>
      </c>
      <c r="BZ9" s="41">
        <v>86849</v>
      </c>
      <c r="CA9" s="3">
        <v>89899</v>
      </c>
      <c r="CB9" s="3">
        <v>91842</v>
      </c>
      <c r="CC9" s="41">
        <v>128223</v>
      </c>
      <c r="CD9" s="41">
        <v>155240</v>
      </c>
      <c r="CE9" s="41">
        <f t="shared" si="0"/>
        <v>153386</v>
      </c>
      <c r="CF9" s="41">
        <v>156828</v>
      </c>
      <c r="CG9" s="41">
        <v>111616</v>
      </c>
      <c r="CH9" s="41">
        <v>134084</v>
      </c>
      <c r="CI9" s="41">
        <v>97286</v>
      </c>
      <c r="CJ9" s="41">
        <v>113773</v>
      </c>
    </row>
    <row r="10" spans="1:88" ht="12.75" customHeight="1" x14ac:dyDescent="0.25">
      <c r="A10" s="40" t="s">
        <v>67</v>
      </c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41">
        <v>889867</v>
      </c>
      <c r="BU10" s="41">
        <v>486434</v>
      </c>
      <c r="BV10" s="41">
        <v>783210</v>
      </c>
      <c r="BW10" s="41">
        <v>476819</v>
      </c>
      <c r="BX10" s="41">
        <v>610215</v>
      </c>
      <c r="BY10" s="41">
        <v>490888</v>
      </c>
      <c r="BZ10" s="41">
        <v>680865</v>
      </c>
      <c r="CA10" s="3">
        <v>610394</v>
      </c>
      <c r="CB10" s="3">
        <v>817149</v>
      </c>
      <c r="CC10" s="41">
        <v>535181</v>
      </c>
      <c r="CD10" s="41">
        <v>965045</v>
      </c>
      <c r="CE10" s="41">
        <f t="shared" si="0"/>
        <v>593928</v>
      </c>
      <c r="CF10" s="41">
        <v>1190395</v>
      </c>
      <c r="CG10" s="41">
        <v>841934</v>
      </c>
      <c r="CH10" s="41">
        <v>989237</v>
      </c>
      <c r="CI10" s="41">
        <v>870940</v>
      </c>
      <c r="CJ10" s="41">
        <v>1155543</v>
      </c>
    </row>
    <row r="11" spans="1:88" x14ac:dyDescent="0.25">
      <c r="A11" s="32" t="s">
        <v>7</v>
      </c>
      <c r="B11" s="3">
        <v>47309</v>
      </c>
      <c r="C11" s="3">
        <v>51851</v>
      </c>
      <c r="D11" s="3">
        <v>28496</v>
      </c>
      <c r="E11" s="3">
        <v>24173</v>
      </c>
      <c r="F11" s="3">
        <v>19211</v>
      </c>
      <c r="G11" s="3">
        <v>20809</v>
      </c>
      <c r="H11" s="3">
        <v>28351</v>
      </c>
      <c r="I11" s="3">
        <v>53617</v>
      </c>
      <c r="J11" s="3">
        <v>152123</v>
      </c>
      <c r="K11" s="3">
        <v>-4572</v>
      </c>
      <c r="L11" s="3">
        <v>61686</v>
      </c>
      <c r="M11" s="3">
        <v>54141</v>
      </c>
      <c r="N11" s="3">
        <v>33582</v>
      </c>
      <c r="O11" s="3">
        <v>26688</v>
      </c>
      <c r="P11" s="3">
        <v>19308</v>
      </c>
      <c r="Q11" s="3">
        <v>24331</v>
      </c>
      <c r="R11" s="3">
        <v>24138</v>
      </c>
      <c r="S11" s="3">
        <v>19711</v>
      </c>
      <c r="T11" s="3">
        <v>9408</v>
      </c>
      <c r="U11" s="3">
        <v>14042</v>
      </c>
      <c r="V11" s="3">
        <v>12087</v>
      </c>
      <c r="W11" s="3">
        <v>12025</v>
      </c>
      <c r="X11" s="3">
        <v>28863</v>
      </c>
      <c r="Y11" s="3">
        <v>33631</v>
      </c>
      <c r="Z11" s="3">
        <v>71744</v>
      </c>
      <c r="AA11" s="3">
        <v>65127</v>
      </c>
      <c r="AB11" s="3">
        <v>31264</v>
      </c>
      <c r="AC11" s="3">
        <v>56711</v>
      </c>
      <c r="AD11" s="3">
        <v>58430</v>
      </c>
      <c r="AE11" s="3">
        <v>49374</v>
      </c>
      <c r="AF11" s="3">
        <v>57616</v>
      </c>
      <c r="AG11" s="3">
        <v>94418</v>
      </c>
      <c r="AH11" s="3">
        <v>91006</v>
      </c>
      <c r="AI11" s="3">
        <v>74463</v>
      </c>
      <c r="AJ11" s="3">
        <v>46831</v>
      </c>
      <c r="AK11" s="3">
        <v>100610</v>
      </c>
      <c r="AL11" s="3">
        <v>92322</v>
      </c>
      <c r="AM11" s="3">
        <v>93303</v>
      </c>
      <c r="AN11" s="3">
        <v>83335</v>
      </c>
      <c r="AO11" s="3">
        <v>89990</v>
      </c>
      <c r="AP11" s="3">
        <v>60825</v>
      </c>
      <c r="AQ11" s="3">
        <v>53384</v>
      </c>
      <c r="AR11" s="3">
        <v>42486</v>
      </c>
      <c r="AS11" s="3">
        <v>42614</v>
      </c>
      <c r="AT11" s="3">
        <v>26105</v>
      </c>
      <c r="AU11" s="3">
        <v>34092</v>
      </c>
      <c r="AV11" s="3">
        <v>29872</v>
      </c>
      <c r="AW11" s="3">
        <v>54751</v>
      </c>
      <c r="AX11" s="3">
        <v>33364</v>
      </c>
      <c r="AY11" s="3">
        <v>29634</v>
      </c>
      <c r="AZ11" s="3">
        <v>20121</v>
      </c>
      <c r="BA11" s="3">
        <v>24882</v>
      </c>
      <c r="BB11" s="3">
        <v>18286</v>
      </c>
      <c r="BC11" s="3">
        <v>17164</v>
      </c>
      <c r="BD11" s="3">
        <v>21696</v>
      </c>
      <c r="BE11" s="3">
        <v>11291</v>
      </c>
      <c r="BF11" s="3">
        <v>18478</v>
      </c>
      <c r="BG11" s="3">
        <v>11635</v>
      </c>
      <c r="BH11" s="3">
        <v>14493</v>
      </c>
      <c r="BI11" s="3">
        <v>11828</v>
      </c>
      <c r="BJ11" s="3">
        <v>13366</v>
      </c>
      <c r="BK11" s="3">
        <v>8162</v>
      </c>
      <c r="BL11" s="3">
        <v>6218</v>
      </c>
      <c r="BM11" s="3">
        <v>13286</v>
      </c>
      <c r="BN11" s="3">
        <v>10142</v>
      </c>
      <c r="BO11" s="3">
        <v>9231</v>
      </c>
      <c r="BP11" s="3">
        <v>5696</v>
      </c>
      <c r="BQ11" s="3">
        <v>19814</v>
      </c>
      <c r="BR11" s="3">
        <v>15795</v>
      </c>
      <c r="BS11" s="3">
        <v>14115</v>
      </c>
      <c r="BT11" s="3">
        <v>43714</v>
      </c>
      <c r="BU11" s="3">
        <v>17421</v>
      </c>
      <c r="BV11" s="3">
        <v>15284</v>
      </c>
      <c r="BW11" s="3">
        <v>41682</v>
      </c>
      <c r="BX11" s="3">
        <v>48756</v>
      </c>
      <c r="BY11" s="3">
        <v>27361</v>
      </c>
      <c r="BZ11" s="3">
        <v>17632</v>
      </c>
      <c r="CA11" s="3">
        <v>13514</v>
      </c>
      <c r="CB11" s="3">
        <v>34351</v>
      </c>
      <c r="CC11" s="3">
        <v>31312</v>
      </c>
      <c r="CD11" s="3">
        <v>25292</v>
      </c>
      <c r="CE11" s="3">
        <f t="shared" si="0"/>
        <v>29333</v>
      </c>
      <c r="CF11" s="3">
        <v>9315</v>
      </c>
      <c r="CG11" s="3">
        <v>9321</v>
      </c>
      <c r="CH11" s="3">
        <v>1675</v>
      </c>
      <c r="CI11" s="3">
        <v>2972</v>
      </c>
      <c r="CJ11" s="3">
        <v>36771</v>
      </c>
    </row>
    <row r="12" spans="1:88" ht="11.25" customHeight="1" x14ac:dyDescent="0.25">
      <c r="A12" s="3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7070</v>
      </c>
      <c r="AA12" s="3">
        <v>45516</v>
      </c>
      <c r="AB12" s="3">
        <v>20534</v>
      </c>
      <c r="AC12" s="3">
        <v>158018</v>
      </c>
      <c r="AD12" s="3">
        <v>68236</v>
      </c>
      <c r="AE12" s="3">
        <v>73223</v>
      </c>
      <c r="AF12" s="3">
        <v>46055</v>
      </c>
      <c r="AG12" s="3">
        <v>154393</v>
      </c>
      <c r="AH12" s="3">
        <v>116173</v>
      </c>
      <c r="AI12" s="3">
        <v>113418</v>
      </c>
      <c r="AJ12" s="3">
        <v>137511</v>
      </c>
      <c r="AK12" s="3">
        <v>265852</v>
      </c>
      <c r="AL12" s="3">
        <v>123460</v>
      </c>
      <c r="AM12" s="3">
        <v>137290</v>
      </c>
      <c r="AN12" s="3">
        <v>84357</v>
      </c>
      <c r="AO12" s="3">
        <v>109205</v>
      </c>
      <c r="AP12" s="3">
        <v>69429</v>
      </c>
      <c r="AQ12" s="3">
        <v>74214</v>
      </c>
      <c r="AR12" s="3">
        <v>55972</v>
      </c>
      <c r="AS12" s="3">
        <v>64113</v>
      </c>
      <c r="AT12" s="3">
        <v>51680</v>
      </c>
      <c r="AU12" s="3">
        <v>62559</v>
      </c>
      <c r="AV12" s="3">
        <v>63017</v>
      </c>
      <c r="AW12" s="3">
        <v>91829</v>
      </c>
      <c r="AX12" s="3">
        <v>65533</v>
      </c>
      <c r="AY12" s="3">
        <v>72563</v>
      </c>
      <c r="AZ12" s="3">
        <v>75097</v>
      </c>
      <c r="BA12" s="3">
        <v>100920</v>
      </c>
      <c r="BB12" s="3">
        <v>67079</v>
      </c>
      <c r="BC12" s="3">
        <v>71931</v>
      </c>
      <c r="BD12" s="3">
        <v>75547</v>
      </c>
      <c r="BE12" s="3">
        <v>83785</v>
      </c>
      <c r="BF12" s="3">
        <v>77493</v>
      </c>
      <c r="BG12" s="3">
        <v>79077</v>
      </c>
      <c r="BH12" s="3">
        <v>84187</v>
      </c>
      <c r="BI12" s="3">
        <v>124087</v>
      </c>
      <c r="BJ12" s="3">
        <v>113746</v>
      </c>
      <c r="BK12" s="3">
        <v>93385</v>
      </c>
      <c r="BL12" s="3">
        <v>41048</v>
      </c>
      <c r="BM12" s="3">
        <v>202327</v>
      </c>
      <c r="BN12" s="3">
        <v>157834</v>
      </c>
      <c r="BO12" s="3">
        <v>239618</v>
      </c>
      <c r="BP12" s="3">
        <v>204465</v>
      </c>
      <c r="BQ12" s="3">
        <v>230144</v>
      </c>
      <c r="BR12" s="3">
        <v>223556</v>
      </c>
      <c r="BS12" s="3">
        <v>233894</v>
      </c>
      <c r="BT12" s="3">
        <v>600925</v>
      </c>
      <c r="BU12" s="3">
        <v>522854</v>
      </c>
      <c r="BV12" s="3">
        <v>629184</v>
      </c>
      <c r="BW12" s="3">
        <v>623603</v>
      </c>
      <c r="BX12" s="3">
        <v>757571</v>
      </c>
      <c r="BY12" s="3">
        <v>657175</v>
      </c>
      <c r="BZ12" s="3">
        <v>831465</v>
      </c>
      <c r="CA12" s="3">
        <v>728343</v>
      </c>
      <c r="CB12" s="3">
        <v>813143</v>
      </c>
      <c r="CC12" s="3">
        <v>693300</v>
      </c>
      <c r="CD12" s="3">
        <v>833992</v>
      </c>
      <c r="CE12" s="3">
        <f t="shared" si="0"/>
        <v>813849</v>
      </c>
      <c r="CF12" s="3">
        <v>991958</v>
      </c>
      <c r="CG12" s="3">
        <v>885219</v>
      </c>
      <c r="CH12" s="3">
        <v>878083</v>
      </c>
      <c r="CI12" s="3">
        <v>825637</v>
      </c>
      <c r="CJ12" s="3">
        <v>881437</v>
      </c>
    </row>
    <row r="13" spans="1:88" x14ac:dyDescent="0.25">
      <c r="A13" s="32" t="s">
        <v>10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146</v>
      </c>
      <c r="AD13" s="3">
        <v>0</v>
      </c>
      <c r="AE13" s="3">
        <v>100</v>
      </c>
      <c r="AF13" s="3">
        <v>106</v>
      </c>
      <c r="AG13" s="3">
        <v>50</v>
      </c>
      <c r="AH13" s="3">
        <v>44</v>
      </c>
      <c r="AI13" s="3">
        <v>166</v>
      </c>
      <c r="AJ13" s="3">
        <v>31</v>
      </c>
      <c r="AK13" s="3">
        <v>171</v>
      </c>
      <c r="AL13" s="3">
        <v>95</v>
      </c>
      <c r="AM13" s="3">
        <v>50</v>
      </c>
      <c r="AN13" s="3">
        <v>218</v>
      </c>
      <c r="AO13" s="3">
        <v>120</v>
      </c>
      <c r="AP13" s="3">
        <v>258</v>
      </c>
      <c r="AQ13" s="3">
        <v>775</v>
      </c>
      <c r="AR13" s="3">
        <v>239</v>
      </c>
      <c r="AS13" s="3">
        <v>265</v>
      </c>
      <c r="AT13" s="3">
        <v>129</v>
      </c>
      <c r="AU13" s="3">
        <v>222</v>
      </c>
      <c r="AV13" s="3">
        <v>1577</v>
      </c>
      <c r="AW13" s="3">
        <v>1368</v>
      </c>
      <c r="AX13" s="3">
        <v>1497</v>
      </c>
      <c r="AY13" s="3">
        <v>963</v>
      </c>
      <c r="AZ13" s="3">
        <v>1182</v>
      </c>
      <c r="BA13" s="3">
        <v>951</v>
      </c>
      <c r="BB13" s="3">
        <v>1163</v>
      </c>
      <c r="BC13" s="3">
        <v>1102</v>
      </c>
      <c r="BD13" s="3">
        <v>2279</v>
      </c>
      <c r="BE13" s="3">
        <v>1323</v>
      </c>
      <c r="BF13" s="3">
        <v>879</v>
      </c>
      <c r="BG13" s="3">
        <v>79</v>
      </c>
      <c r="BH13" s="3">
        <v>61</v>
      </c>
      <c r="BI13" s="3">
        <v>80</v>
      </c>
      <c r="BJ13" s="3">
        <v>1595</v>
      </c>
      <c r="BK13" s="3">
        <v>595</v>
      </c>
      <c r="BL13" s="3">
        <v>554</v>
      </c>
      <c r="BM13" s="3">
        <v>917</v>
      </c>
      <c r="BN13" s="3">
        <v>1117</v>
      </c>
      <c r="BO13" s="3">
        <v>7661</v>
      </c>
      <c r="BP13" s="3">
        <v>5191</v>
      </c>
      <c r="BQ13" s="3">
        <v>76246</v>
      </c>
      <c r="BR13" s="3">
        <v>8650</v>
      </c>
      <c r="BS13" s="3">
        <v>13493</v>
      </c>
      <c r="BT13" s="3">
        <v>36603</v>
      </c>
      <c r="BU13" s="3">
        <v>22635</v>
      </c>
      <c r="BV13" s="3">
        <v>7332</v>
      </c>
      <c r="BW13" s="3">
        <v>16849</v>
      </c>
      <c r="BX13" s="3">
        <v>3874</v>
      </c>
      <c r="BY13" s="3">
        <v>4177</v>
      </c>
      <c r="BZ13" s="3">
        <v>2160</v>
      </c>
      <c r="CA13" s="3">
        <v>2457</v>
      </c>
      <c r="CB13" s="3">
        <v>2721</v>
      </c>
      <c r="CC13" s="3">
        <v>2933</v>
      </c>
      <c r="CD13" s="3">
        <v>17775</v>
      </c>
      <c r="CE13" s="3">
        <f t="shared" si="0"/>
        <v>1053</v>
      </c>
      <c r="CF13" s="3">
        <v>61818</v>
      </c>
      <c r="CG13" s="3">
        <v>74643</v>
      </c>
      <c r="CH13" s="3">
        <v>73989</v>
      </c>
      <c r="CI13" s="3">
        <v>73657</v>
      </c>
      <c r="CJ13" s="3">
        <v>82571</v>
      </c>
    </row>
    <row r="14" spans="1:88" ht="13.8" thickBot="1" x14ac:dyDescent="0.3">
      <c r="A14" s="33" t="s">
        <v>8</v>
      </c>
      <c r="B14" s="3">
        <v>189</v>
      </c>
      <c r="C14" s="3">
        <v>2881</v>
      </c>
      <c r="D14" s="3">
        <v>1779</v>
      </c>
      <c r="E14" s="3">
        <v>2029</v>
      </c>
      <c r="F14" s="3">
        <v>2839</v>
      </c>
      <c r="G14" s="3">
        <v>689</v>
      </c>
      <c r="H14" s="3">
        <v>2603</v>
      </c>
      <c r="I14" s="3">
        <v>1858</v>
      </c>
      <c r="J14" s="3">
        <v>33887</v>
      </c>
      <c r="K14" s="3">
        <v>-29630</v>
      </c>
      <c r="L14" s="3">
        <v>2203</v>
      </c>
      <c r="M14" s="3">
        <v>2050</v>
      </c>
      <c r="N14" s="3">
        <v>-17025</v>
      </c>
      <c r="O14" s="3">
        <v>-13561</v>
      </c>
      <c r="P14" s="3">
        <v>-12899</v>
      </c>
      <c r="Q14" s="3">
        <v>-7572</v>
      </c>
      <c r="R14" s="3">
        <v>-14325</v>
      </c>
      <c r="S14" s="3">
        <v>-12185</v>
      </c>
      <c r="T14" s="3">
        <v>-8954</v>
      </c>
      <c r="U14" s="3">
        <v>-9338</v>
      </c>
      <c r="V14" s="3">
        <v>-9173</v>
      </c>
      <c r="W14" s="3">
        <v>-10095</v>
      </c>
      <c r="X14" s="3">
        <v>-11609</v>
      </c>
      <c r="Y14" s="3">
        <v>-13296</v>
      </c>
      <c r="Z14" s="3">
        <v>-16494</v>
      </c>
      <c r="AA14" s="3">
        <v>-15136</v>
      </c>
      <c r="AB14" s="3">
        <v>-18365</v>
      </c>
      <c r="AC14" s="3">
        <v>-2119</v>
      </c>
      <c r="AD14" s="3">
        <v>-5758</v>
      </c>
      <c r="AE14" s="3">
        <v>-9817</v>
      </c>
      <c r="AF14" s="3">
        <v>-9690</v>
      </c>
      <c r="AG14" s="3">
        <v>-11272</v>
      </c>
      <c r="AH14" s="3">
        <v>-11634</v>
      </c>
      <c r="AI14" s="3">
        <v>-85</v>
      </c>
      <c r="AJ14" s="3">
        <v>-13608</v>
      </c>
      <c r="AK14" s="3">
        <v>2041</v>
      </c>
      <c r="AL14" s="3">
        <v>15833</v>
      </c>
      <c r="AM14" s="3">
        <v>11861</v>
      </c>
      <c r="AN14" s="3">
        <v>9794</v>
      </c>
      <c r="AO14" s="3">
        <v>13962</v>
      </c>
      <c r="AP14" s="3">
        <v>4601</v>
      </c>
      <c r="AQ14" s="3">
        <v>4723</v>
      </c>
      <c r="AR14" s="3">
        <v>5890</v>
      </c>
      <c r="AS14" s="3">
        <v>6937</v>
      </c>
      <c r="AT14" s="3">
        <v>5664</v>
      </c>
      <c r="AU14" s="3">
        <v>7239</v>
      </c>
      <c r="AV14" s="3">
        <v>7738</v>
      </c>
      <c r="AW14" s="3">
        <v>10157</v>
      </c>
      <c r="AX14" s="3">
        <v>10439</v>
      </c>
      <c r="AY14" s="3">
        <v>8164</v>
      </c>
      <c r="AZ14" s="3">
        <v>9435</v>
      </c>
      <c r="BA14" s="3">
        <v>11946</v>
      </c>
      <c r="BB14" s="3">
        <v>13018</v>
      </c>
      <c r="BC14" s="3">
        <v>12970</v>
      </c>
      <c r="BD14" s="3">
        <v>8359</v>
      </c>
      <c r="BE14" s="3">
        <v>17503</v>
      </c>
      <c r="BF14" s="3">
        <v>10274</v>
      </c>
      <c r="BG14" s="3">
        <v>12410</v>
      </c>
      <c r="BH14" s="3">
        <v>12328</v>
      </c>
      <c r="BI14" s="3">
        <v>20145</v>
      </c>
      <c r="BJ14" s="3">
        <v>24839</v>
      </c>
      <c r="BK14" s="3">
        <v>20807</v>
      </c>
      <c r="BL14" s="3">
        <v>26979</v>
      </c>
      <c r="BM14" s="3">
        <v>58032</v>
      </c>
      <c r="BN14" s="3">
        <v>25889</v>
      </c>
      <c r="BO14" s="3">
        <v>30836</v>
      </c>
      <c r="BP14" s="3">
        <v>26690</v>
      </c>
      <c r="BQ14" s="3">
        <v>66982</v>
      </c>
      <c r="BR14" s="3">
        <v>32784</v>
      </c>
      <c r="BS14" s="85">
        <v>20213</v>
      </c>
      <c r="BT14" s="85">
        <v>464385</v>
      </c>
      <c r="BU14" s="85">
        <v>267429</v>
      </c>
      <c r="BV14" s="85">
        <v>283415</v>
      </c>
      <c r="BW14" s="85">
        <v>258938</v>
      </c>
      <c r="BX14" s="85">
        <v>267926</v>
      </c>
      <c r="BY14" s="85">
        <v>224302</v>
      </c>
      <c r="BZ14" s="85">
        <v>299309</v>
      </c>
      <c r="CA14" s="85">
        <v>228789</v>
      </c>
      <c r="CB14" s="85">
        <v>268072</v>
      </c>
      <c r="CC14" s="85">
        <v>283473</v>
      </c>
      <c r="CD14" s="85">
        <v>318585</v>
      </c>
      <c r="CE14" s="85">
        <f>CE31+CE47+CE63</f>
        <v>354400</v>
      </c>
      <c r="CF14" s="85">
        <v>175595</v>
      </c>
      <c r="CG14" s="85">
        <v>133534</v>
      </c>
      <c r="CH14" s="85">
        <v>166397</v>
      </c>
      <c r="CI14" s="85">
        <v>151114</v>
      </c>
      <c r="CJ14" s="85">
        <v>153947</v>
      </c>
    </row>
    <row r="15" spans="1:88" x14ac:dyDescent="0.25">
      <c r="A15" s="30" t="s">
        <v>11</v>
      </c>
      <c r="B15" s="36">
        <v>356399</v>
      </c>
      <c r="C15" s="36">
        <v>375188</v>
      </c>
      <c r="D15" s="36">
        <v>317167</v>
      </c>
      <c r="E15" s="36">
        <v>271252</v>
      </c>
      <c r="F15" s="36">
        <v>296074</v>
      </c>
      <c r="G15" s="36">
        <v>337301</v>
      </c>
      <c r="H15" s="36">
        <v>365814</v>
      </c>
      <c r="I15" s="36">
        <v>456398</v>
      </c>
      <c r="J15" s="36">
        <v>535557</v>
      </c>
      <c r="K15" s="36">
        <v>470892</v>
      </c>
      <c r="L15" s="36">
        <v>511442</v>
      </c>
      <c r="M15" s="36">
        <v>454000</v>
      </c>
      <c r="N15" s="36">
        <v>392288</v>
      </c>
      <c r="O15" s="36">
        <v>419972</v>
      </c>
      <c r="P15" s="36">
        <v>338019</v>
      </c>
      <c r="Q15" s="36">
        <v>358396</v>
      </c>
      <c r="R15" s="36">
        <v>322315</v>
      </c>
      <c r="S15" s="36">
        <v>310673</v>
      </c>
      <c r="T15" s="36">
        <v>247743</v>
      </c>
      <c r="U15" s="36">
        <v>325617</v>
      </c>
      <c r="V15" s="36">
        <v>212585</v>
      </c>
      <c r="W15" s="36">
        <v>229386</v>
      </c>
      <c r="X15" s="36">
        <v>291085</v>
      </c>
      <c r="Y15" s="36">
        <v>627275</v>
      </c>
      <c r="Z15" s="36">
        <v>400845</v>
      </c>
      <c r="AA15" s="36">
        <v>638023</v>
      </c>
      <c r="AB15" s="36">
        <v>419310</v>
      </c>
      <c r="AC15" s="36">
        <v>952587</v>
      </c>
      <c r="AD15" s="36">
        <v>564816</v>
      </c>
      <c r="AE15" s="36">
        <v>555146</v>
      </c>
      <c r="AF15" s="36">
        <v>605740</v>
      </c>
      <c r="AG15" s="36">
        <v>1370085</v>
      </c>
      <c r="AH15" s="36">
        <v>778086</v>
      </c>
      <c r="AI15" s="36">
        <v>757769</v>
      </c>
      <c r="AJ15" s="36">
        <v>740668</v>
      </c>
      <c r="AK15" s="36">
        <v>1696266</v>
      </c>
      <c r="AL15" s="36">
        <v>874724</v>
      </c>
      <c r="AM15" s="36">
        <v>982440</v>
      </c>
      <c r="AN15" s="36">
        <v>892941</v>
      </c>
      <c r="AO15" s="36">
        <v>1653706</v>
      </c>
      <c r="AP15" s="36">
        <v>755935</v>
      </c>
      <c r="AQ15" s="36">
        <v>752445</v>
      </c>
      <c r="AR15" s="36">
        <v>607876</v>
      </c>
      <c r="AS15" s="36">
        <v>848422</v>
      </c>
      <c r="AT15" s="36">
        <v>454501</v>
      </c>
      <c r="AU15" s="36">
        <v>542115</v>
      </c>
      <c r="AV15" s="36">
        <v>605487</v>
      </c>
      <c r="AW15" s="36">
        <v>1937298</v>
      </c>
      <c r="AX15" s="36">
        <v>719166</v>
      </c>
      <c r="AY15" s="36">
        <v>732095</v>
      </c>
      <c r="AZ15" s="36">
        <v>735402</v>
      </c>
      <c r="BA15" s="36">
        <v>1580952</v>
      </c>
      <c r="BB15" s="36">
        <v>869500</v>
      </c>
      <c r="BC15" s="36">
        <v>832022</v>
      </c>
      <c r="BD15" s="36">
        <v>767715</v>
      </c>
      <c r="BE15" s="36">
        <v>1278882</v>
      </c>
      <c r="BF15" s="36">
        <v>767388</v>
      </c>
      <c r="BG15" s="36">
        <v>739176</v>
      </c>
      <c r="BH15" s="36">
        <v>775685</v>
      </c>
      <c r="BI15" s="36">
        <v>1288126</v>
      </c>
      <c r="BJ15" s="36">
        <v>866506</v>
      </c>
      <c r="BK15" s="36">
        <v>1080846</v>
      </c>
      <c r="BL15" s="36">
        <v>1138264</v>
      </c>
      <c r="BM15" s="36">
        <v>2792185</v>
      </c>
      <c r="BN15" s="36">
        <v>1248684</v>
      </c>
      <c r="BO15" s="36">
        <v>1387367</v>
      </c>
      <c r="BP15" s="36">
        <v>1454087</v>
      </c>
      <c r="BQ15" s="36">
        <v>1881802</v>
      </c>
      <c r="BR15" s="36">
        <v>1551507</v>
      </c>
      <c r="BS15" s="76">
        <v>1574423</v>
      </c>
      <c r="BT15" s="76">
        <v>4680070</v>
      </c>
      <c r="BU15" s="76">
        <v>3577142</v>
      </c>
      <c r="BV15" s="76">
        <v>4514606</v>
      </c>
      <c r="BW15" s="76">
        <v>4106270</v>
      </c>
      <c r="BX15" s="76">
        <v>4963752</v>
      </c>
      <c r="BY15" s="76">
        <v>4284826</v>
      </c>
      <c r="BZ15" s="76">
        <v>5145223</v>
      </c>
      <c r="CA15" s="76">
        <v>4482212</v>
      </c>
      <c r="CB15" s="76">
        <v>5614220</v>
      </c>
      <c r="CC15" s="76">
        <v>4582088</v>
      </c>
      <c r="CD15" s="76">
        <v>6126153</v>
      </c>
      <c r="CE15" s="76">
        <f>CE13+CE12+CE11+CE4</f>
        <v>5229694</v>
      </c>
      <c r="CF15" s="76">
        <v>7381307</v>
      </c>
      <c r="CG15" s="76">
        <v>5922596</v>
      </c>
      <c r="CH15" s="76">
        <v>6188035</v>
      </c>
      <c r="CI15" s="76">
        <v>5668926</v>
      </c>
      <c r="CJ15" s="76">
        <v>6704238</v>
      </c>
    </row>
    <row r="16" spans="1:88" ht="10.5" customHeight="1" x14ac:dyDescent="0.25">
      <c r="A16" s="1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BF16" s="4"/>
      <c r="BG16" s="4"/>
      <c r="BH16" s="4"/>
      <c r="BI16" s="4"/>
      <c r="BJ16" s="4"/>
      <c r="BK16" s="6"/>
      <c r="BL16" s="6"/>
      <c r="BM16" s="6"/>
      <c r="BN16" s="4"/>
      <c r="BO16" s="4"/>
      <c r="BP16" s="4"/>
      <c r="BQ16" s="4"/>
    </row>
    <row r="17" spans="1:8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BH17" s="1"/>
      <c r="BI17" s="1"/>
      <c r="BK17" s="5"/>
      <c r="BL17" s="5"/>
      <c r="BM17" s="5"/>
    </row>
    <row r="18" spans="1:88" x14ac:dyDescent="0.25">
      <c r="A18" s="59" t="s">
        <v>181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BK18" s="44"/>
      <c r="BL18" s="38"/>
      <c r="BM18" s="38"/>
      <c r="BN18" s="38"/>
      <c r="BO18" s="44"/>
      <c r="BQ18" s="44"/>
      <c r="BU18" s="109"/>
      <c r="BV18" s="109"/>
      <c r="BW18" s="109"/>
      <c r="BX18" s="109"/>
      <c r="BY18" s="109"/>
    </row>
    <row r="19" spans="1:88" ht="8.25" customHeight="1" x14ac:dyDescent="0.25">
      <c r="A19" s="56" t="s">
        <v>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BK19" s="44"/>
      <c r="BL19" s="5"/>
      <c r="BM19" s="5"/>
      <c r="BO19" s="44"/>
      <c r="BQ19" s="44"/>
    </row>
    <row r="20" spans="1:88" ht="13.8" thickBot="1" x14ac:dyDescent="0.3">
      <c r="A20" s="3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BK20" s="44"/>
      <c r="BL20" s="1"/>
      <c r="BM20" s="1"/>
      <c r="BN20" s="1"/>
      <c r="BO20" s="44"/>
      <c r="BQ20" s="44"/>
      <c r="BT20" s="23" t="s">
        <v>66</v>
      </c>
      <c r="BU20" s="23" t="s">
        <v>165</v>
      </c>
      <c r="BV20" s="23" t="s">
        <v>166</v>
      </c>
      <c r="BW20" s="23" t="s">
        <v>167</v>
      </c>
      <c r="BX20" s="23" t="s">
        <v>168</v>
      </c>
      <c r="BY20" s="23" t="s">
        <v>185</v>
      </c>
      <c r="BZ20" s="23" t="s">
        <v>188</v>
      </c>
      <c r="CA20" s="23" t="s">
        <v>189</v>
      </c>
      <c r="CB20" s="23" t="s">
        <v>197</v>
      </c>
      <c r="CC20" s="23" t="s">
        <v>200</v>
      </c>
      <c r="CD20" s="23" t="s">
        <v>204</v>
      </c>
      <c r="CE20" s="23" t="s">
        <v>207</v>
      </c>
      <c r="CF20" s="23" t="s">
        <v>210</v>
      </c>
      <c r="CG20" s="23" t="s">
        <v>213</v>
      </c>
      <c r="CH20" s="23" t="s">
        <v>216</v>
      </c>
      <c r="CI20" s="23" t="s">
        <v>219</v>
      </c>
      <c r="CJ20" s="23" t="s">
        <v>220</v>
      </c>
    </row>
    <row r="21" spans="1:88" x14ac:dyDescent="0.25">
      <c r="A21" s="86" t="s">
        <v>6</v>
      </c>
      <c r="C21" s="1"/>
      <c r="D21" s="1"/>
      <c r="E21" s="1"/>
      <c r="F21" s="1"/>
      <c r="G21" s="42"/>
      <c r="H21" s="1"/>
      <c r="I21" s="1"/>
      <c r="J21" s="1"/>
      <c r="K21" s="1"/>
      <c r="L21" s="1"/>
      <c r="M21" s="1"/>
      <c r="BK21" s="44"/>
      <c r="BO21" s="44"/>
      <c r="BQ21" s="44"/>
      <c r="BT21" s="84">
        <v>939140</v>
      </c>
      <c r="BU21" s="87">
        <v>701585</v>
      </c>
      <c r="BV21" s="87">
        <v>980085</v>
      </c>
      <c r="BW21" s="87">
        <v>778197</v>
      </c>
      <c r="BX21" s="87">
        <v>1001028</v>
      </c>
      <c r="BY21" s="87">
        <v>702742</v>
      </c>
      <c r="BZ21" s="87">
        <v>1085406</v>
      </c>
      <c r="CA21" s="87">
        <v>763783</v>
      </c>
      <c r="CB21" s="87">
        <v>1272805</v>
      </c>
      <c r="CC21" s="87">
        <v>765670</v>
      </c>
      <c r="CD21" s="87">
        <v>1351221</v>
      </c>
      <c r="CE21" s="84">
        <v>911570</v>
      </c>
      <c r="CF21" s="87">
        <v>1649930</v>
      </c>
      <c r="CG21" s="84">
        <v>946914</v>
      </c>
      <c r="CH21" s="84">
        <v>1075208</v>
      </c>
      <c r="CI21" s="84">
        <v>1015275</v>
      </c>
      <c r="CJ21" s="84">
        <v>781603</v>
      </c>
    </row>
    <row r="22" spans="1:88" x14ac:dyDescent="0.25">
      <c r="A22" s="39" t="s">
        <v>60</v>
      </c>
      <c r="C22" s="1"/>
      <c r="D22" s="1"/>
      <c r="E22" s="1"/>
      <c r="F22" s="1"/>
      <c r="G22" s="42"/>
      <c r="H22" s="1"/>
      <c r="I22" s="1"/>
      <c r="J22" s="1"/>
      <c r="K22" s="1"/>
      <c r="L22" s="1"/>
      <c r="M22" s="1"/>
      <c r="BK22" s="44"/>
      <c r="BL22" s="46"/>
      <c r="BM22" s="46"/>
      <c r="BN22" s="46"/>
      <c r="BO22" s="44"/>
      <c r="BQ22" s="44"/>
      <c r="BT22" s="41">
        <v>789849</v>
      </c>
      <c r="BU22" s="75">
        <v>580630</v>
      </c>
      <c r="BV22" s="75">
        <v>856154</v>
      </c>
      <c r="BW22" s="75">
        <v>642555</v>
      </c>
      <c r="BX22" s="75">
        <v>881436</v>
      </c>
      <c r="BY22" s="75">
        <v>584860</v>
      </c>
      <c r="BZ22" s="75">
        <v>862375</v>
      </c>
      <c r="CA22" s="75">
        <v>611276</v>
      </c>
      <c r="CB22" s="75">
        <v>1036246</v>
      </c>
      <c r="CC22" s="75">
        <v>608524</v>
      </c>
      <c r="CD22" s="75">
        <v>1085536</v>
      </c>
      <c r="CE22" s="41">
        <v>730609</v>
      </c>
      <c r="CF22" s="75">
        <v>1390642</v>
      </c>
      <c r="CG22" s="41">
        <v>759498</v>
      </c>
      <c r="CH22" s="41">
        <v>874902</v>
      </c>
      <c r="CI22" s="41">
        <v>822360</v>
      </c>
      <c r="CJ22" s="41">
        <v>501160</v>
      </c>
    </row>
    <row r="23" spans="1:88" x14ac:dyDescent="0.25">
      <c r="A23" s="40" t="s">
        <v>51</v>
      </c>
      <c r="C23" s="1"/>
      <c r="D23" s="1"/>
      <c r="E23" s="1"/>
      <c r="F23" s="1"/>
      <c r="G23" s="42"/>
      <c r="H23" s="1"/>
      <c r="I23" s="1"/>
      <c r="J23" s="1"/>
      <c r="K23" s="1"/>
      <c r="L23" s="1"/>
      <c r="M23" s="1"/>
      <c r="BT23" s="41">
        <v>37553</v>
      </c>
      <c r="BU23" s="75">
        <v>24055</v>
      </c>
      <c r="BV23" s="75">
        <v>25892</v>
      </c>
      <c r="BW23" s="75">
        <v>32832</v>
      </c>
      <c r="BX23" s="75">
        <v>36011</v>
      </c>
      <c r="BY23" s="75">
        <v>37836</v>
      </c>
      <c r="BZ23" s="75">
        <v>70288</v>
      </c>
      <c r="CA23" s="75">
        <v>38300</v>
      </c>
      <c r="CB23" s="75">
        <v>78180</v>
      </c>
      <c r="CC23" s="75">
        <v>51001</v>
      </c>
      <c r="CD23" s="75">
        <v>92017</v>
      </c>
      <c r="CE23" s="41">
        <v>51167</v>
      </c>
      <c r="CF23" s="75">
        <v>54814</v>
      </c>
      <c r="CG23" s="41">
        <v>61246</v>
      </c>
      <c r="CH23" s="41">
        <v>54010</v>
      </c>
      <c r="CI23" s="41">
        <v>51825</v>
      </c>
      <c r="CJ23" s="41">
        <v>53930</v>
      </c>
    </row>
    <row r="24" spans="1:88" x14ac:dyDescent="0.25">
      <c r="A24" s="40" t="s">
        <v>52</v>
      </c>
      <c r="C24" s="1"/>
      <c r="D24" s="1"/>
      <c r="E24" s="1"/>
      <c r="F24" s="1"/>
      <c r="G24" s="42"/>
      <c r="H24" s="1"/>
      <c r="I24" s="1"/>
      <c r="J24" s="1"/>
      <c r="K24" s="1"/>
      <c r="L24" s="1"/>
      <c r="M24" s="1"/>
      <c r="BT24" s="41">
        <v>61707</v>
      </c>
      <c r="BU24" s="75">
        <v>58270</v>
      </c>
      <c r="BV24" s="75">
        <v>57093</v>
      </c>
      <c r="BW24" s="75">
        <v>58800</v>
      </c>
      <c r="BX24" s="75">
        <v>59054</v>
      </c>
      <c r="BY24" s="75">
        <v>52477</v>
      </c>
      <c r="BZ24" s="75">
        <v>83841</v>
      </c>
      <c r="CA24" s="75">
        <v>69354</v>
      </c>
      <c r="CB24" s="75">
        <v>114988</v>
      </c>
      <c r="CC24" s="75">
        <v>60393</v>
      </c>
      <c r="CD24" s="75">
        <v>124991</v>
      </c>
      <c r="CE24" s="41">
        <v>71841</v>
      </c>
      <c r="CF24" s="75">
        <v>117804</v>
      </c>
      <c r="CG24" s="41">
        <v>74382</v>
      </c>
      <c r="CH24" s="41">
        <v>97334</v>
      </c>
      <c r="CI24" s="41">
        <v>88061</v>
      </c>
      <c r="CJ24" s="41">
        <v>175647</v>
      </c>
    </row>
    <row r="25" spans="1:88" x14ac:dyDescent="0.25">
      <c r="A25" s="40" t="s">
        <v>53</v>
      </c>
      <c r="C25" s="1"/>
      <c r="D25" s="1"/>
      <c r="E25" s="1"/>
      <c r="F25" s="1"/>
      <c r="G25" s="42"/>
      <c r="H25" s="1"/>
      <c r="I25" s="1"/>
      <c r="J25" s="1"/>
      <c r="K25" s="1"/>
      <c r="L25" s="1"/>
      <c r="M25" s="1"/>
      <c r="BT25" s="41">
        <v>26394</v>
      </c>
      <c r="BU25" s="75">
        <v>20331</v>
      </c>
      <c r="BV25" s="75">
        <v>22385</v>
      </c>
      <c r="BW25" s="75">
        <v>22630</v>
      </c>
      <c r="BX25" s="75">
        <v>21898</v>
      </c>
      <c r="BY25" s="75">
        <v>21177</v>
      </c>
      <c r="BZ25" s="75">
        <v>42211</v>
      </c>
      <c r="CA25" s="75">
        <v>20146</v>
      </c>
      <c r="CB25" s="75">
        <v>20173</v>
      </c>
      <c r="CC25" s="75">
        <v>17504</v>
      </c>
      <c r="CD25" s="75">
        <v>19100</v>
      </c>
      <c r="CE25" s="41">
        <v>20017</v>
      </c>
      <c r="CF25" s="75">
        <v>23407</v>
      </c>
      <c r="CG25" s="41">
        <v>24559</v>
      </c>
      <c r="CH25" s="41">
        <v>25267</v>
      </c>
      <c r="CI25" s="41">
        <v>26715</v>
      </c>
      <c r="CJ25" s="41">
        <v>22872</v>
      </c>
    </row>
    <row r="26" spans="1:88" x14ac:dyDescent="0.25">
      <c r="A26" s="40" t="s">
        <v>54</v>
      </c>
      <c r="G26" s="42"/>
      <c r="BT26" s="41">
        <v>15874</v>
      </c>
      <c r="BU26" s="75">
        <v>18299</v>
      </c>
      <c r="BV26" s="75">
        <v>18561</v>
      </c>
      <c r="BW26" s="75">
        <v>21380</v>
      </c>
      <c r="BX26" s="75">
        <v>2629</v>
      </c>
      <c r="BY26" s="75">
        <v>6392</v>
      </c>
      <c r="BZ26" s="75">
        <v>26691</v>
      </c>
      <c r="CA26" s="75">
        <v>24707</v>
      </c>
      <c r="CB26" s="100">
        <v>23218</v>
      </c>
      <c r="CC26" s="75">
        <v>28248</v>
      </c>
      <c r="CD26" s="75">
        <v>29577</v>
      </c>
      <c r="CE26" s="41">
        <v>37936</v>
      </c>
      <c r="CF26" s="75">
        <v>63263</v>
      </c>
      <c r="CG26" s="41">
        <v>27229</v>
      </c>
      <c r="CH26" s="41">
        <v>23695</v>
      </c>
      <c r="CI26" s="41">
        <v>26314</v>
      </c>
      <c r="CJ26" s="41">
        <v>27994</v>
      </c>
    </row>
    <row r="27" spans="1:88" x14ac:dyDescent="0.25">
      <c r="A27" s="40" t="s">
        <v>182</v>
      </c>
      <c r="G27" s="42"/>
      <c r="BT27" s="41">
        <v>7763</v>
      </c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41"/>
      <c r="CF27" s="75">
        <v>0</v>
      </c>
      <c r="CG27" s="41">
        <v>0</v>
      </c>
      <c r="CH27" s="41">
        <v>0</v>
      </c>
      <c r="CI27" s="41">
        <v>0</v>
      </c>
      <c r="CJ27" s="41">
        <v>0</v>
      </c>
    </row>
    <row r="28" spans="1:88" x14ac:dyDescent="0.25">
      <c r="A28" s="32" t="s">
        <v>7</v>
      </c>
      <c r="G28" s="42"/>
      <c r="BT28" s="3">
        <v>23140</v>
      </c>
      <c r="BU28" s="3">
        <v>4279</v>
      </c>
      <c r="BV28" s="3">
        <v>5169</v>
      </c>
      <c r="BW28" s="3">
        <v>6233</v>
      </c>
      <c r="BX28" s="3">
        <v>4548</v>
      </c>
      <c r="BY28" s="3">
        <v>5787</v>
      </c>
      <c r="BZ28" s="3">
        <v>5580</v>
      </c>
      <c r="CA28" s="3">
        <v>3994</v>
      </c>
      <c r="CB28" s="3">
        <v>5232</v>
      </c>
      <c r="CC28" s="3">
        <v>4398</v>
      </c>
      <c r="CD28" s="3">
        <v>2163</v>
      </c>
      <c r="CE28" s="3">
        <v>2114</v>
      </c>
      <c r="CF28" s="3">
        <v>1830</v>
      </c>
      <c r="CG28" s="3">
        <v>2035</v>
      </c>
      <c r="CH28" s="3">
        <v>1581</v>
      </c>
      <c r="CI28" s="3">
        <v>1609</v>
      </c>
      <c r="CJ28" s="3">
        <v>7202</v>
      </c>
    </row>
    <row r="29" spans="1:88" x14ac:dyDescent="0.25">
      <c r="A29" s="32" t="s">
        <v>9</v>
      </c>
      <c r="G29" s="42"/>
      <c r="BT29" s="3">
        <v>102369</v>
      </c>
      <c r="BU29" s="3">
        <v>96996</v>
      </c>
      <c r="BV29" s="3">
        <v>97709</v>
      </c>
      <c r="BW29" s="3">
        <v>102899</v>
      </c>
      <c r="BX29" s="3">
        <v>102571</v>
      </c>
      <c r="BY29" s="3">
        <v>101623</v>
      </c>
      <c r="BZ29" s="3">
        <v>101180</v>
      </c>
      <c r="CA29" s="3">
        <v>97483</v>
      </c>
      <c r="CB29" s="3">
        <v>91267</v>
      </c>
      <c r="CC29" s="3">
        <v>90639</v>
      </c>
      <c r="CD29" s="3">
        <v>94384</v>
      </c>
      <c r="CE29" s="3">
        <v>93112</v>
      </c>
      <c r="CF29" s="3">
        <v>96398</v>
      </c>
      <c r="CG29" s="3">
        <v>92196</v>
      </c>
      <c r="CH29" s="3">
        <v>55980</v>
      </c>
      <c r="CI29" s="3">
        <v>52678</v>
      </c>
      <c r="CJ29" s="3">
        <v>53049</v>
      </c>
    </row>
    <row r="30" spans="1:88" x14ac:dyDescent="0.25">
      <c r="A30" s="32" t="s">
        <v>10</v>
      </c>
      <c r="G30" s="42"/>
      <c r="BT30" s="3">
        <v>1530</v>
      </c>
      <c r="BU30" s="3">
        <v>1371</v>
      </c>
      <c r="BV30" s="3">
        <v>1448</v>
      </c>
      <c r="BW30" s="3">
        <v>442</v>
      </c>
      <c r="BX30" s="3">
        <v>179</v>
      </c>
      <c r="BY30" s="3">
        <v>128</v>
      </c>
      <c r="BZ30" s="3">
        <v>213</v>
      </c>
      <c r="CA30" s="3">
        <v>31</v>
      </c>
      <c r="CB30" s="3">
        <v>333</v>
      </c>
      <c r="CC30" s="3">
        <v>261</v>
      </c>
      <c r="CD30" s="3">
        <v>33</v>
      </c>
      <c r="CE30" s="3">
        <v>8</v>
      </c>
      <c r="CF30" s="3">
        <v>43</v>
      </c>
      <c r="CG30" s="3">
        <v>38</v>
      </c>
      <c r="CH30" s="3">
        <v>35</v>
      </c>
      <c r="CI30" s="3">
        <v>7</v>
      </c>
      <c r="CJ30" s="3">
        <v>0</v>
      </c>
    </row>
    <row r="31" spans="1:88" ht="13.8" thickBot="1" x14ac:dyDescent="0.3">
      <c r="A31" s="88" t="s">
        <v>8</v>
      </c>
      <c r="G31" s="42"/>
      <c r="BT31" s="85">
        <v>2806</v>
      </c>
      <c r="BU31" s="85">
        <v>21782</v>
      </c>
      <c r="BV31" s="85">
        <v>24071</v>
      </c>
      <c r="BW31" s="85">
        <v>30001</v>
      </c>
      <c r="BX31" s="85">
        <v>2185</v>
      </c>
      <c r="BY31" s="85">
        <v>4975</v>
      </c>
      <c r="BZ31" s="85">
        <v>3793</v>
      </c>
      <c r="CA31" s="85">
        <v>2005</v>
      </c>
      <c r="CB31" s="85">
        <v>6223</v>
      </c>
      <c r="CC31" s="85">
        <v>4944</v>
      </c>
      <c r="CD31" s="85">
        <v>1206</v>
      </c>
      <c r="CE31" s="85">
        <v>1623</v>
      </c>
      <c r="CF31" s="85">
        <v>1804</v>
      </c>
      <c r="CG31" s="85">
        <v>1667</v>
      </c>
      <c r="CH31" s="85">
        <v>3698</v>
      </c>
      <c r="CI31" s="85">
        <v>4578</v>
      </c>
      <c r="CJ31" s="85">
        <v>1125</v>
      </c>
    </row>
    <row r="32" spans="1:88" x14ac:dyDescent="0.25">
      <c r="A32" s="30" t="s">
        <v>11</v>
      </c>
      <c r="BT32" s="76">
        <v>1068985</v>
      </c>
      <c r="BU32" s="76">
        <v>826013</v>
      </c>
      <c r="BV32" s="76">
        <v>1108482</v>
      </c>
      <c r="BW32" s="76">
        <v>917772</v>
      </c>
      <c r="BX32" s="76">
        <v>1110511</v>
      </c>
      <c r="BY32" s="76">
        <v>815255</v>
      </c>
      <c r="BZ32" s="76">
        <v>1196172</v>
      </c>
      <c r="CA32" s="76">
        <v>867296</v>
      </c>
      <c r="CB32" s="76">
        <v>1375860</v>
      </c>
      <c r="CC32" s="76">
        <v>865912</v>
      </c>
      <c r="CD32" s="76">
        <v>1449007</v>
      </c>
      <c r="CE32" s="76">
        <f>CE31+CE30+CE29+CE28+CE21</f>
        <v>1008427</v>
      </c>
      <c r="CF32" s="76">
        <v>1750005</v>
      </c>
      <c r="CG32" s="76">
        <v>1042850</v>
      </c>
      <c r="CH32" s="76">
        <v>1136502</v>
      </c>
      <c r="CI32" s="76">
        <v>1074147</v>
      </c>
      <c r="CJ32" s="76">
        <v>842979</v>
      </c>
    </row>
    <row r="33" spans="1:88" x14ac:dyDescent="0.25">
      <c r="A33" s="4"/>
      <c r="BT33" s="57"/>
      <c r="BU33" s="57"/>
      <c r="BV33" s="57"/>
      <c r="BW33" s="57"/>
      <c r="BX33" s="57"/>
      <c r="BY33" s="57"/>
      <c r="BZ33" s="4"/>
      <c r="CA33" s="57"/>
      <c r="CB33" s="57"/>
      <c r="CC33" s="57"/>
    </row>
    <row r="34" spans="1:88" x14ac:dyDescent="0.25">
      <c r="A34" s="59" t="s">
        <v>183</v>
      </c>
      <c r="BT34" s="4"/>
      <c r="BU34" s="4"/>
      <c r="BV34" s="4"/>
      <c r="BW34" s="4"/>
      <c r="BX34" s="4"/>
      <c r="BY34" s="4"/>
      <c r="BZ34" s="4"/>
      <c r="CA34" s="4"/>
      <c r="CB34" s="4"/>
      <c r="CC34" s="4"/>
    </row>
    <row r="35" spans="1:88" ht="8.25" customHeight="1" x14ac:dyDescent="0.25">
      <c r="A35" s="56" t="s">
        <v>55</v>
      </c>
      <c r="BT35" s="4"/>
      <c r="BU35" s="4"/>
      <c r="BV35" s="4"/>
      <c r="BW35" s="4"/>
      <c r="BX35" s="4"/>
      <c r="BY35" s="4"/>
      <c r="BZ35" s="4"/>
      <c r="CA35" s="4"/>
      <c r="CB35" s="4"/>
      <c r="CC35" s="4"/>
    </row>
    <row r="36" spans="1:88" ht="13.8" thickBot="1" x14ac:dyDescent="0.3">
      <c r="A36" s="30"/>
      <c r="BT36" s="23" t="s">
        <v>66</v>
      </c>
      <c r="BU36" s="23" t="s">
        <v>165</v>
      </c>
      <c r="BV36" s="23" t="s">
        <v>166</v>
      </c>
      <c r="BW36" s="23" t="s">
        <v>167</v>
      </c>
      <c r="BX36" s="23" t="s">
        <v>168</v>
      </c>
      <c r="BY36" s="23" t="s">
        <v>185</v>
      </c>
      <c r="BZ36" s="23" t="s">
        <v>188</v>
      </c>
      <c r="CA36" s="23" t="s">
        <v>189</v>
      </c>
      <c r="CB36" s="23" t="s">
        <v>197</v>
      </c>
      <c r="CC36" s="23" t="s">
        <v>200</v>
      </c>
      <c r="CD36" s="23" t="s">
        <v>204</v>
      </c>
      <c r="CE36" s="23" t="s">
        <v>207</v>
      </c>
      <c r="CF36" s="23" t="s">
        <v>210</v>
      </c>
      <c r="CG36" s="23" t="s">
        <v>213</v>
      </c>
      <c r="CH36" s="23" t="s">
        <v>216</v>
      </c>
      <c r="CI36" s="23" t="s">
        <v>219</v>
      </c>
      <c r="CJ36" s="23" t="s">
        <v>220</v>
      </c>
    </row>
    <row r="37" spans="1:88" x14ac:dyDescent="0.25">
      <c r="A37" s="86" t="s">
        <v>6</v>
      </c>
      <c r="BT37" s="84">
        <v>2098356</v>
      </c>
      <c r="BU37" s="87">
        <v>1690809</v>
      </c>
      <c r="BV37" s="87">
        <v>2085134</v>
      </c>
      <c r="BW37" s="87">
        <v>2033298</v>
      </c>
      <c r="BX37" s="87">
        <v>2466426</v>
      </c>
      <c r="BY37" s="87">
        <v>2314129</v>
      </c>
      <c r="BZ37" s="87">
        <v>2425411</v>
      </c>
      <c r="CA37" s="87">
        <v>2287757</v>
      </c>
      <c r="CB37" s="87">
        <v>2639741</v>
      </c>
      <c r="CC37" s="87">
        <v>2406836</v>
      </c>
      <c r="CD37" s="87">
        <v>2821810</v>
      </c>
      <c r="CE37" s="84">
        <v>3000482</v>
      </c>
      <c r="CF37" s="87">
        <v>3578905</v>
      </c>
      <c r="CG37" s="84">
        <v>3269872</v>
      </c>
      <c r="CH37" s="84">
        <v>3251819</v>
      </c>
      <c r="CI37" s="84">
        <v>2914549</v>
      </c>
      <c r="CJ37" s="84">
        <v>3938404</v>
      </c>
    </row>
    <row r="38" spans="1:88" x14ac:dyDescent="0.25">
      <c r="A38" s="39" t="s">
        <v>60</v>
      </c>
      <c r="BT38" s="41">
        <v>1237974</v>
      </c>
      <c r="BU38" s="75">
        <v>1069043</v>
      </c>
      <c r="BV38" s="75">
        <v>1255417</v>
      </c>
      <c r="BW38" s="75">
        <v>1354025</v>
      </c>
      <c r="BX38" s="75">
        <v>1650245</v>
      </c>
      <c r="BY38" s="75">
        <v>1560470</v>
      </c>
      <c r="BZ38" s="75">
        <v>1643647</v>
      </c>
      <c r="CA38" s="75">
        <v>1543478</v>
      </c>
      <c r="CB38" s="75">
        <v>1734369</v>
      </c>
      <c r="CC38" s="75">
        <v>1592193</v>
      </c>
      <c r="CD38" s="75">
        <v>1865361</v>
      </c>
      <c r="CE38" s="41">
        <v>2075646</v>
      </c>
      <c r="CF38" s="75">
        <v>2431722</v>
      </c>
      <c r="CG38" s="41">
        <v>2214455</v>
      </c>
      <c r="CH38" s="41">
        <v>2167038</v>
      </c>
      <c r="CI38" s="41">
        <v>2009711</v>
      </c>
      <c r="CJ38" s="41">
        <v>2839151</v>
      </c>
    </row>
    <row r="39" spans="1:88" x14ac:dyDescent="0.25">
      <c r="A39" s="40" t="s">
        <v>51</v>
      </c>
      <c r="BT39" s="41">
        <v>106638</v>
      </c>
      <c r="BU39" s="75">
        <v>105317</v>
      </c>
      <c r="BV39" s="75">
        <v>117561</v>
      </c>
      <c r="BW39" s="75">
        <v>106904</v>
      </c>
      <c r="BX39" s="75">
        <v>115078</v>
      </c>
      <c r="BY39" s="75">
        <v>113263</v>
      </c>
      <c r="BZ39" s="75">
        <v>123766</v>
      </c>
      <c r="CA39" s="75">
        <v>111100</v>
      </c>
      <c r="CB39" s="75">
        <v>122638</v>
      </c>
      <c r="CC39" s="75">
        <v>128425</v>
      </c>
      <c r="CD39" s="75">
        <v>124433</v>
      </c>
      <c r="CE39" s="41">
        <v>125048</v>
      </c>
      <c r="CF39" s="75">
        <v>129439</v>
      </c>
      <c r="CG39" s="41">
        <v>130537</v>
      </c>
      <c r="CH39" s="41">
        <v>135896</v>
      </c>
      <c r="CI39" s="41">
        <v>124999</v>
      </c>
      <c r="CJ39" s="41">
        <v>124519</v>
      </c>
    </row>
    <row r="40" spans="1:88" x14ac:dyDescent="0.25">
      <c r="A40" s="40" t="s">
        <v>52</v>
      </c>
      <c r="BT40" s="41">
        <v>272840</v>
      </c>
      <c r="BU40" s="75">
        <v>236797</v>
      </c>
      <c r="BV40" s="75">
        <v>271406</v>
      </c>
      <c r="BW40" s="75">
        <v>275940</v>
      </c>
      <c r="BX40" s="75">
        <v>288926</v>
      </c>
      <c r="BY40" s="75">
        <v>316229</v>
      </c>
      <c r="BZ40" s="75">
        <v>324414</v>
      </c>
      <c r="CA40" s="75">
        <v>333537</v>
      </c>
      <c r="CB40" s="75">
        <v>379110</v>
      </c>
      <c r="CC40" s="75">
        <v>342993</v>
      </c>
      <c r="CD40" s="75">
        <v>377927</v>
      </c>
      <c r="CE40" s="41">
        <v>433419</v>
      </c>
      <c r="CF40" s="75">
        <v>508682</v>
      </c>
      <c r="CG40" s="41">
        <v>495091</v>
      </c>
      <c r="CH40" s="41">
        <v>486778</v>
      </c>
      <c r="CI40" s="41">
        <v>425152</v>
      </c>
      <c r="CJ40" s="41">
        <v>455382</v>
      </c>
    </row>
    <row r="41" spans="1:88" x14ac:dyDescent="0.25">
      <c r="A41" s="40" t="s">
        <v>53</v>
      </c>
      <c r="BT41" s="41">
        <v>58376</v>
      </c>
      <c r="BU41" s="75">
        <v>61352</v>
      </c>
      <c r="BV41" s="75">
        <v>61714</v>
      </c>
      <c r="BW41" s="75">
        <v>72212</v>
      </c>
      <c r="BX41" s="75">
        <v>87100</v>
      </c>
      <c r="BY41" s="75">
        <v>84097</v>
      </c>
      <c r="BZ41" s="75">
        <v>76401</v>
      </c>
      <c r="CA41" s="75">
        <v>81625</v>
      </c>
      <c r="CB41" s="75">
        <v>90238</v>
      </c>
      <c r="CC41" s="75">
        <v>106633</v>
      </c>
      <c r="CD41" s="75">
        <v>120859</v>
      </c>
      <c r="CE41" s="41">
        <v>130398</v>
      </c>
      <c r="CF41" s="75">
        <v>138888</v>
      </c>
      <c r="CG41" s="41">
        <v>106561</v>
      </c>
      <c r="CH41" s="41">
        <v>103345</v>
      </c>
      <c r="CI41" s="41">
        <v>98497</v>
      </c>
      <c r="CJ41" s="41">
        <v>107535</v>
      </c>
    </row>
    <row r="42" spans="1:88" x14ac:dyDescent="0.25">
      <c r="A42" s="40" t="s">
        <v>54</v>
      </c>
      <c r="BT42" s="41">
        <v>7270</v>
      </c>
      <c r="BU42" s="75">
        <v>86145</v>
      </c>
      <c r="BV42" s="75">
        <v>108745</v>
      </c>
      <c r="BW42" s="75">
        <v>98892</v>
      </c>
      <c r="BX42" s="75">
        <v>131012</v>
      </c>
      <c r="BY42" s="75">
        <v>101123</v>
      </c>
      <c r="BZ42" s="75">
        <v>59247</v>
      </c>
      <c r="CA42" s="75">
        <v>65192</v>
      </c>
      <c r="CB42" s="75">
        <v>68624</v>
      </c>
      <c r="CC42" s="75">
        <v>99975</v>
      </c>
      <c r="CD42" s="75">
        <v>125663</v>
      </c>
      <c r="CE42" s="41">
        <v>115450</v>
      </c>
      <c r="CF42" s="75">
        <v>93565</v>
      </c>
      <c r="CG42" s="41">
        <v>84387</v>
      </c>
      <c r="CH42" s="41">
        <v>110389</v>
      </c>
      <c r="CI42" s="41">
        <v>70972</v>
      </c>
      <c r="CJ42" s="41">
        <v>85779</v>
      </c>
    </row>
    <row r="43" spans="1:88" x14ac:dyDescent="0.25">
      <c r="A43" s="40" t="s">
        <v>182</v>
      </c>
      <c r="BT43" s="41">
        <v>415258</v>
      </c>
      <c r="BU43" s="75">
        <v>132155</v>
      </c>
      <c r="BV43" s="75">
        <v>270291</v>
      </c>
      <c r="BW43" s="75">
        <v>125325</v>
      </c>
      <c r="BX43" s="75">
        <v>194065</v>
      </c>
      <c r="BY43" s="75">
        <v>138947</v>
      </c>
      <c r="BZ43" s="75">
        <v>197936</v>
      </c>
      <c r="CA43" s="75">
        <v>152825</v>
      </c>
      <c r="CB43" s="75">
        <v>233762</v>
      </c>
      <c r="CC43" s="75">
        <v>136617</v>
      </c>
      <c r="CD43" s="75">
        <v>207567</v>
      </c>
      <c r="CE43" s="41">
        <v>120521</v>
      </c>
      <c r="CF43" s="75">
        <v>276609</v>
      </c>
      <c r="CG43" s="41">
        <v>238841</v>
      </c>
      <c r="CH43" s="41">
        <v>248373</v>
      </c>
      <c r="CI43" s="41">
        <v>185218</v>
      </c>
      <c r="CJ43" s="41">
        <v>326038</v>
      </c>
    </row>
    <row r="44" spans="1:88" x14ac:dyDescent="0.25">
      <c r="A44" s="32" t="s">
        <v>7</v>
      </c>
      <c r="BT44" s="3">
        <v>18477</v>
      </c>
      <c r="BU44" s="3">
        <v>10667</v>
      </c>
      <c r="BV44" s="3">
        <v>8198</v>
      </c>
      <c r="BW44" s="3">
        <v>29310</v>
      </c>
      <c r="BX44" s="3">
        <v>27922</v>
      </c>
      <c r="BY44" s="3">
        <v>10009</v>
      </c>
      <c r="BZ44" s="3">
        <v>8254</v>
      </c>
      <c r="CA44" s="3">
        <v>8811</v>
      </c>
      <c r="CB44" s="3">
        <v>7662</v>
      </c>
      <c r="CC44" s="3">
        <v>19075</v>
      </c>
      <c r="CD44" s="3">
        <v>12126</v>
      </c>
      <c r="CE44" s="3">
        <v>11435</v>
      </c>
      <c r="CF44" s="3">
        <v>7485</v>
      </c>
      <c r="CG44" s="3">
        <v>4027</v>
      </c>
      <c r="CH44" s="3">
        <v>94</v>
      </c>
      <c r="CI44" s="3">
        <v>312</v>
      </c>
      <c r="CJ44" s="3">
        <v>1</v>
      </c>
    </row>
    <row r="45" spans="1:88" x14ac:dyDescent="0.25">
      <c r="A45" s="32" t="s">
        <v>9</v>
      </c>
      <c r="BT45" s="3">
        <v>463812</v>
      </c>
      <c r="BU45" s="3">
        <v>383603</v>
      </c>
      <c r="BV45" s="3">
        <v>465806</v>
      </c>
      <c r="BW45" s="3">
        <v>474412</v>
      </c>
      <c r="BX45" s="3">
        <v>563635</v>
      </c>
      <c r="BY45" s="3">
        <v>494724</v>
      </c>
      <c r="BZ45" s="3">
        <v>632527</v>
      </c>
      <c r="CA45" s="3">
        <v>560139</v>
      </c>
      <c r="CB45" s="3">
        <v>631837</v>
      </c>
      <c r="CC45" s="3">
        <v>540552</v>
      </c>
      <c r="CD45" s="3">
        <v>613882</v>
      </c>
      <c r="CE45" s="3">
        <v>644683</v>
      </c>
      <c r="CF45" s="3">
        <v>802777</v>
      </c>
      <c r="CG45" s="3">
        <v>710685</v>
      </c>
      <c r="CH45" s="3">
        <v>734821</v>
      </c>
      <c r="CI45" s="3">
        <v>694880</v>
      </c>
      <c r="CJ45" s="3">
        <v>744256</v>
      </c>
    </row>
    <row r="46" spans="1:88" x14ac:dyDescent="0.25">
      <c r="A46" s="32" t="s">
        <v>10</v>
      </c>
      <c r="BT46" s="3">
        <v>0</v>
      </c>
      <c r="BU46" s="3">
        <v>0</v>
      </c>
      <c r="BV46" s="3">
        <v>1373</v>
      </c>
      <c r="BW46" s="3">
        <v>1573</v>
      </c>
      <c r="BX46" s="3">
        <v>1595</v>
      </c>
      <c r="BY46" s="3">
        <v>277</v>
      </c>
      <c r="BZ46" s="3">
        <v>0</v>
      </c>
      <c r="CA46" s="3">
        <v>0</v>
      </c>
      <c r="CB46" s="3">
        <v>0</v>
      </c>
      <c r="CC46" s="3">
        <v>0</v>
      </c>
      <c r="CD46" s="3">
        <v>0</v>
      </c>
      <c r="CE46" s="3">
        <v>0</v>
      </c>
      <c r="CF46" s="3">
        <v>15245</v>
      </c>
      <c r="CG46" s="3">
        <v>19032</v>
      </c>
      <c r="CH46" s="3">
        <v>18432</v>
      </c>
      <c r="CI46" s="3">
        <v>19221</v>
      </c>
      <c r="CJ46" s="3">
        <v>18434</v>
      </c>
    </row>
    <row r="47" spans="1:88" ht="13.8" thickBot="1" x14ac:dyDescent="0.3">
      <c r="A47" s="88" t="s">
        <v>8</v>
      </c>
      <c r="BT47" s="85">
        <v>106389</v>
      </c>
      <c r="BU47" s="85">
        <v>102843</v>
      </c>
      <c r="BV47" s="85">
        <v>108625</v>
      </c>
      <c r="BW47" s="85">
        <v>99906</v>
      </c>
      <c r="BX47" s="85">
        <v>137184</v>
      </c>
      <c r="BY47" s="85">
        <v>118785</v>
      </c>
      <c r="BZ47" s="85">
        <v>181681</v>
      </c>
      <c r="CA47" s="85">
        <v>114916</v>
      </c>
      <c r="CB47" s="85">
        <v>129839</v>
      </c>
      <c r="CC47" s="85">
        <v>140247</v>
      </c>
      <c r="CD47" s="85">
        <v>145916</v>
      </c>
      <c r="CE47" s="85">
        <v>193392</v>
      </c>
      <c r="CF47" s="85">
        <v>60440</v>
      </c>
      <c r="CG47" s="85">
        <v>58798</v>
      </c>
      <c r="CH47" s="85">
        <v>59064</v>
      </c>
      <c r="CI47" s="85">
        <v>60943</v>
      </c>
      <c r="CJ47" s="85">
        <v>74040</v>
      </c>
    </row>
    <row r="48" spans="1:88" x14ac:dyDescent="0.25">
      <c r="A48" s="30" t="s">
        <v>11</v>
      </c>
      <c r="BT48" s="76">
        <v>2687034</v>
      </c>
      <c r="BU48" s="76">
        <v>2187922</v>
      </c>
      <c r="BV48" s="76">
        <v>2669136</v>
      </c>
      <c r="BW48" s="76">
        <v>2638499</v>
      </c>
      <c r="BX48" s="76">
        <v>3196762</v>
      </c>
      <c r="BY48" s="76">
        <v>2937924</v>
      </c>
      <c r="BZ48" s="76">
        <v>3247873</v>
      </c>
      <c r="CA48" s="76">
        <v>2971623</v>
      </c>
      <c r="CB48" s="76">
        <v>3409079</v>
      </c>
      <c r="CC48" s="76">
        <v>3106710</v>
      </c>
      <c r="CD48" s="76">
        <v>3593734</v>
      </c>
      <c r="CE48" s="76">
        <f>CE47+CE46+CE45+CE44+CE37</f>
        <v>3849992</v>
      </c>
      <c r="CF48" s="76">
        <v>4464852</v>
      </c>
      <c r="CG48" s="76">
        <v>4062414</v>
      </c>
      <c r="CH48" s="76">
        <v>4064230</v>
      </c>
      <c r="CI48" s="76">
        <v>3689905</v>
      </c>
      <c r="CJ48" s="76">
        <v>4775135</v>
      </c>
    </row>
    <row r="49" spans="1:88" x14ac:dyDescent="0.25">
      <c r="A49" s="18"/>
      <c r="BT49" s="4"/>
      <c r="BU49" s="4"/>
      <c r="BV49" s="4"/>
      <c r="BW49" s="4"/>
      <c r="BX49" s="4"/>
      <c r="BY49" s="4"/>
      <c r="BZ49" s="4"/>
      <c r="CA49" s="4"/>
      <c r="CB49" s="4"/>
      <c r="CC49" s="4"/>
    </row>
    <row r="50" spans="1:88" x14ac:dyDescent="0.25">
      <c r="A50" s="59" t="s">
        <v>184</v>
      </c>
      <c r="BT50" s="4"/>
      <c r="BU50" s="4"/>
      <c r="BV50" s="4"/>
      <c r="BW50" s="4"/>
      <c r="BX50" s="4"/>
      <c r="BY50" s="4"/>
      <c r="BZ50" s="4"/>
      <c r="CA50" s="4"/>
      <c r="CB50" s="4"/>
      <c r="CC50" s="4"/>
    </row>
    <row r="51" spans="1:88" ht="8.25" customHeight="1" x14ac:dyDescent="0.25">
      <c r="A51" s="56" t="s">
        <v>55</v>
      </c>
      <c r="BT51" s="4"/>
      <c r="BU51" s="4"/>
      <c r="BV51" s="4"/>
      <c r="BW51" s="4"/>
      <c r="BX51" s="4"/>
      <c r="BY51" s="4"/>
      <c r="BZ51" s="4"/>
      <c r="CA51" s="4"/>
      <c r="CB51" s="4"/>
      <c r="CC51" s="4"/>
    </row>
    <row r="52" spans="1:88" ht="13.8" thickBot="1" x14ac:dyDescent="0.3">
      <c r="A52" s="30"/>
      <c r="BT52" s="23" t="s">
        <v>66</v>
      </c>
      <c r="BU52" s="23" t="s">
        <v>165</v>
      </c>
      <c r="BV52" s="23" t="s">
        <v>166</v>
      </c>
      <c r="BW52" s="23" t="s">
        <v>167</v>
      </c>
      <c r="BX52" s="23" t="s">
        <v>168</v>
      </c>
      <c r="BY52" s="23" t="s">
        <v>185</v>
      </c>
      <c r="BZ52" s="23" t="s">
        <v>188</v>
      </c>
      <c r="CA52" s="23" t="s">
        <v>189</v>
      </c>
      <c r="CB52" s="23" t="s">
        <v>197</v>
      </c>
      <c r="CC52" s="23" t="s">
        <v>200</v>
      </c>
      <c r="CD52" s="23" t="s">
        <v>203</v>
      </c>
      <c r="CE52" s="23" t="s">
        <v>207</v>
      </c>
      <c r="CF52" s="23" t="s">
        <v>210</v>
      </c>
      <c r="CG52" s="23" t="s">
        <v>213</v>
      </c>
      <c r="CH52" s="23" t="s">
        <v>216</v>
      </c>
      <c r="CI52" s="23" t="s">
        <v>219</v>
      </c>
      <c r="CJ52" s="23" t="s">
        <v>220</v>
      </c>
    </row>
    <row r="53" spans="1:88" x14ac:dyDescent="0.25">
      <c r="A53" s="86" t="s">
        <v>6</v>
      </c>
      <c r="BT53" s="84">
        <v>496947</v>
      </c>
      <c r="BU53" s="87">
        <v>354409</v>
      </c>
      <c r="BV53" s="87">
        <v>514172</v>
      </c>
      <c r="BW53" s="87">
        <v>353703</v>
      </c>
      <c r="BX53" s="87">
        <v>418171</v>
      </c>
      <c r="BY53" s="87">
        <v>354940</v>
      </c>
      <c r="BZ53" s="87">
        <v>483840</v>
      </c>
      <c r="CA53" s="87">
        <v>457569</v>
      </c>
      <c r="CB53" s="87">
        <v>583387</v>
      </c>
      <c r="CC53" s="87">
        <v>398564</v>
      </c>
      <c r="CD53" s="87">
        <v>757478</v>
      </c>
      <c r="CE53" s="84">
        <v>473407</v>
      </c>
      <c r="CF53" s="87">
        <v>909287</v>
      </c>
      <c r="CG53" s="84">
        <v>600346</v>
      </c>
      <c r="CH53" s="87">
        <v>736795</v>
      </c>
      <c r="CI53" s="84">
        <v>681543</v>
      </c>
      <c r="CJ53" s="87">
        <v>823401</v>
      </c>
    </row>
    <row r="54" spans="1:88" x14ac:dyDescent="0.25">
      <c r="A54" s="39" t="s">
        <v>60</v>
      </c>
      <c r="BT54" s="41">
        <v>29970</v>
      </c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41"/>
      <c r="CF54" s="75">
        <v>0</v>
      </c>
      <c r="CG54" s="41">
        <v>0</v>
      </c>
      <c r="CH54" s="75">
        <v>0</v>
      </c>
      <c r="CI54" s="41">
        <v>0</v>
      </c>
      <c r="CJ54" s="75">
        <v>0</v>
      </c>
    </row>
    <row r="55" spans="1:88" x14ac:dyDescent="0.25">
      <c r="A55" s="40" t="s">
        <v>51</v>
      </c>
      <c r="BT55" s="41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41"/>
      <c r="CF55" s="75">
        <v>0</v>
      </c>
      <c r="CG55" s="41">
        <v>0</v>
      </c>
      <c r="CH55" s="75">
        <v>0</v>
      </c>
      <c r="CI55" s="41">
        <v>0</v>
      </c>
      <c r="CJ55" s="75">
        <v>0</v>
      </c>
    </row>
    <row r="56" spans="1:88" x14ac:dyDescent="0.25">
      <c r="A56" s="40" t="s">
        <v>52</v>
      </c>
      <c r="BT56" s="41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41"/>
      <c r="CF56" s="75">
        <v>0</v>
      </c>
      <c r="CG56" s="41">
        <v>0</v>
      </c>
      <c r="CH56" s="75">
        <v>0</v>
      </c>
      <c r="CI56" s="41">
        <v>0</v>
      </c>
      <c r="CJ56" s="75">
        <v>0</v>
      </c>
    </row>
    <row r="57" spans="1:88" x14ac:dyDescent="0.25">
      <c r="A57" s="40" t="s">
        <v>53</v>
      </c>
      <c r="BT57" s="41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41"/>
      <c r="CF57" s="75">
        <v>0</v>
      </c>
      <c r="CG57" s="41">
        <v>0</v>
      </c>
      <c r="CH57" s="75">
        <v>0</v>
      </c>
      <c r="CI57" s="41">
        <v>0</v>
      </c>
      <c r="CJ57" s="75">
        <v>0</v>
      </c>
    </row>
    <row r="58" spans="1:88" x14ac:dyDescent="0.25">
      <c r="A58" s="40" t="s">
        <v>54</v>
      </c>
      <c r="BT58" s="41">
        <v>131</v>
      </c>
      <c r="BU58" s="77">
        <v>130</v>
      </c>
      <c r="BV58" s="77">
        <v>1253</v>
      </c>
      <c r="BW58" s="77">
        <v>2209</v>
      </c>
      <c r="BX58" s="77">
        <v>2021</v>
      </c>
      <c r="BY58" s="77">
        <v>2999</v>
      </c>
      <c r="BZ58" s="77">
        <v>911</v>
      </c>
      <c r="CA58" s="75"/>
      <c r="CB58" s="75"/>
      <c r="CC58" s="75"/>
      <c r="CD58" s="75"/>
      <c r="CE58" s="41"/>
      <c r="CF58" s="75">
        <v>0</v>
      </c>
      <c r="CG58" s="41">
        <v>0</v>
      </c>
      <c r="CH58" s="75">
        <v>0</v>
      </c>
      <c r="CI58" s="41">
        <v>0</v>
      </c>
      <c r="CJ58" s="75">
        <v>0</v>
      </c>
    </row>
    <row r="59" spans="1:88" x14ac:dyDescent="0.25">
      <c r="A59" s="40" t="s">
        <v>182</v>
      </c>
      <c r="BT59" s="41">
        <v>466846</v>
      </c>
      <c r="BU59" s="77">
        <v>354279</v>
      </c>
      <c r="BV59" s="77">
        <v>512919</v>
      </c>
      <c r="BW59" s="77">
        <v>351494</v>
      </c>
      <c r="BX59" s="77">
        <v>416150</v>
      </c>
      <c r="BY59" s="77">
        <v>351941</v>
      </c>
      <c r="BZ59" s="77">
        <v>482929</v>
      </c>
      <c r="CA59" s="77">
        <v>457569</v>
      </c>
      <c r="CB59" s="77">
        <v>583387</v>
      </c>
      <c r="CC59" s="77">
        <v>398564</v>
      </c>
      <c r="CD59" s="77">
        <v>757478</v>
      </c>
      <c r="CE59" s="41">
        <v>473407</v>
      </c>
      <c r="CF59" s="77">
        <v>909287</v>
      </c>
      <c r="CG59" s="41">
        <v>600346</v>
      </c>
      <c r="CH59" s="77">
        <v>736795</v>
      </c>
      <c r="CI59" s="41">
        <v>681543</v>
      </c>
      <c r="CJ59" s="77">
        <v>823401</v>
      </c>
    </row>
    <row r="60" spans="1:88" x14ac:dyDescent="0.25">
      <c r="A60" s="32" t="s">
        <v>7</v>
      </c>
      <c r="BT60" s="3">
        <v>2097</v>
      </c>
      <c r="BU60" s="3">
        <v>2475</v>
      </c>
      <c r="BV60" s="3">
        <v>1917</v>
      </c>
      <c r="BW60" s="3">
        <v>6139</v>
      </c>
      <c r="BX60" s="3">
        <v>16286</v>
      </c>
      <c r="BY60" s="3">
        <v>11565</v>
      </c>
      <c r="BZ60" s="3">
        <v>4071</v>
      </c>
      <c r="CA60" s="3">
        <v>709</v>
      </c>
      <c r="CB60" s="3">
        <v>21457</v>
      </c>
      <c r="CC60" s="3">
        <v>7839</v>
      </c>
      <c r="CD60" s="3">
        <v>11003</v>
      </c>
      <c r="CE60" s="3">
        <v>15784</v>
      </c>
      <c r="CF60" s="3">
        <v>0</v>
      </c>
      <c r="CG60" s="3">
        <v>3259</v>
      </c>
      <c r="CH60" s="3">
        <v>0</v>
      </c>
      <c r="CI60" s="3">
        <v>1051</v>
      </c>
      <c r="CJ60" s="3">
        <v>29568</v>
      </c>
    </row>
    <row r="61" spans="1:88" x14ac:dyDescent="0.25">
      <c r="A61" s="32" t="s">
        <v>9</v>
      </c>
      <c r="BT61" s="3">
        <v>34744</v>
      </c>
      <c r="BU61" s="3">
        <v>42255</v>
      </c>
      <c r="BV61" s="3">
        <v>65669</v>
      </c>
      <c r="BW61" s="3">
        <v>46292</v>
      </c>
      <c r="BX61" s="3">
        <v>91365</v>
      </c>
      <c r="BY61" s="3">
        <v>60828</v>
      </c>
      <c r="BZ61" s="3">
        <v>97758</v>
      </c>
      <c r="CA61" s="3">
        <v>70721</v>
      </c>
      <c r="CB61" s="3">
        <v>90039</v>
      </c>
      <c r="CC61" s="3">
        <v>62109</v>
      </c>
      <c r="CD61" s="3">
        <v>125726</v>
      </c>
      <c r="CE61" s="3">
        <v>76054</v>
      </c>
      <c r="CF61" s="3">
        <v>92783</v>
      </c>
      <c r="CG61" s="3">
        <v>82338</v>
      </c>
      <c r="CH61" s="3">
        <v>87282</v>
      </c>
      <c r="CI61" s="3">
        <v>78079</v>
      </c>
      <c r="CJ61" s="3">
        <v>84132</v>
      </c>
    </row>
    <row r="62" spans="1:88" x14ac:dyDescent="0.25">
      <c r="A62" s="32" t="s">
        <v>10</v>
      </c>
      <c r="BT62" s="3">
        <v>35073</v>
      </c>
      <c r="BU62" s="3">
        <v>21264</v>
      </c>
      <c r="BV62" s="3">
        <v>4511</v>
      </c>
      <c r="BW62" s="3">
        <v>14834</v>
      </c>
      <c r="BX62" s="3">
        <v>2100</v>
      </c>
      <c r="BY62" s="3">
        <v>3772</v>
      </c>
      <c r="BZ62" s="3">
        <v>1947</v>
      </c>
      <c r="CA62" s="3">
        <v>2426</v>
      </c>
      <c r="CB62" s="3">
        <v>2388</v>
      </c>
      <c r="CC62" s="3">
        <v>2672</v>
      </c>
      <c r="CD62" s="3">
        <v>17742</v>
      </c>
      <c r="CE62" s="3">
        <v>1045</v>
      </c>
      <c r="CF62" s="3">
        <v>46530</v>
      </c>
      <c r="CG62" s="3">
        <v>55573</v>
      </c>
      <c r="CH62" s="3">
        <v>55522</v>
      </c>
      <c r="CI62" s="3">
        <v>54429</v>
      </c>
      <c r="CJ62" s="3">
        <v>64137</v>
      </c>
    </row>
    <row r="63" spans="1:88" ht="13.8" thickBot="1" x14ac:dyDescent="0.3">
      <c r="A63" s="88" t="s">
        <v>8</v>
      </c>
      <c r="BT63" s="85">
        <v>355190</v>
      </c>
      <c r="BU63" s="85">
        <v>142804</v>
      </c>
      <c r="BV63" s="85">
        <v>150719</v>
      </c>
      <c r="BW63" s="85">
        <v>129031</v>
      </c>
      <c r="BX63" s="85">
        <v>128557</v>
      </c>
      <c r="BY63" s="85">
        <v>100542</v>
      </c>
      <c r="BZ63" s="85">
        <v>113835</v>
      </c>
      <c r="CA63" s="85">
        <v>111868</v>
      </c>
      <c r="CB63" s="85">
        <v>132010</v>
      </c>
      <c r="CC63" s="85">
        <v>138282</v>
      </c>
      <c r="CD63" s="85">
        <v>171463</v>
      </c>
      <c r="CE63" s="85">
        <v>159385</v>
      </c>
      <c r="CF63" s="85">
        <v>113351</v>
      </c>
      <c r="CG63" s="85">
        <v>73069</v>
      </c>
      <c r="CH63" s="85">
        <v>103635</v>
      </c>
      <c r="CI63" s="85">
        <v>85593</v>
      </c>
      <c r="CJ63" s="85">
        <v>78782</v>
      </c>
    </row>
    <row r="64" spans="1:88" x14ac:dyDescent="0.25">
      <c r="A64" s="30" t="s">
        <v>11</v>
      </c>
      <c r="BT64" s="76">
        <v>924051</v>
      </c>
      <c r="BU64" s="76">
        <v>563207</v>
      </c>
      <c r="BV64" s="76">
        <v>736988</v>
      </c>
      <c r="BW64" s="76">
        <v>549999</v>
      </c>
      <c r="BX64" s="76">
        <v>656479</v>
      </c>
      <c r="BY64" s="76">
        <v>531647</v>
      </c>
      <c r="BZ64" s="76">
        <v>701451</v>
      </c>
      <c r="CA64" s="76">
        <v>643293</v>
      </c>
      <c r="CB64" s="76">
        <v>829281</v>
      </c>
      <c r="CC64" s="76">
        <v>609466</v>
      </c>
      <c r="CD64" s="76">
        <v>1083412</v>
      </c>
      <c r="CE64" s="76">
        <f>CE63+CE62+CE61+CE60+CE59</f>
        <v>725675</v>
      </c>
      <c r="CF64" s="76">
        <v>1161951</v>
      </c>
      <c r="CG64" s="76">
        <v>814585</v>
      </c>
      <c r="CH64" s="76">
        <v>983234</v>
      </c>
      <c r="CI64" s="76">
        <v>900695</v>
      </c>
      <c r="CJ64" s="76">
        <v>1080020</v>
      </c>
    </row>
    <row r="65" spans="71:81" x14ac:dyDescent="0.25">
      <c r="BS65" s="108"/>
      <c r="CC65" s="1"/>
    </row>
  </sheetData>
  <mergeCells count="1">
    <mergeCell ref="B5:BJ10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47"/>
  <sheetViews>
    <sheetView workbookViewId="0">
      <pane xSplit="1" ySplit="3" topLeftCell="B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1.44140625" defaultRowHeight="13.2" x14ac:dyDescent="0.25"/>
  <cols>
    <col min="1" max="1" width="59.6640625" bestFit="1" customWidth="1"/>
    <col min="2" max="2" width="9.109375" bestFit="1" customWidth="1"/>
    <col min="3" max="8" width="11.109375" bestFit="1" customWidth="1"/>
    <col min="9" max="17" width="11" bestFit="1" customWidth="1"/>
    <col min="18" max="20" width="11.109375" bestFit="1" customWidth="1"/>
    <col min="21" max="21" width="10.109375" bestFit="1" customWidth="1"/>
    <col min="22" max="34" width="11.109375" bestFit="1" customWidth="1"/>
    <col min="35" max="45" width="9.5546875" bestFit="1" customWidth="1"/>
    <col min="46" max="47" width="10.88671875" bestFit="1" customWidth="1"/>
    <col min="48" max="48" width="11.33203125" bestFit="1" customWidth="1"/>
    <col min="59" max="59" width="13" bestFit="1" customWidth="1"/>
  </cols>
  <sheetData>
    <row r="1" spans="1:64" x14ac:dyDescent="0.25">
      <c r="A1" s="59" t="s">
        <v>84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64" ht="10.5" customHeight="1" x14ac:dyDescent="0.25">
      <c r="A2" s="56" t="s">
        <v>179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64" ht="13.8" thickBot="1" x14ac:dyDescent="0.3">
      <c r="A3" s="28"/>
      <c r="B3" s="29" t="s">
        <v>116</v>
      </c>
      <c r="C3" s="29" t="s">
        <v>117</v>
      </c>
      <c r="D3" s="29" t="s">
        <v>118</v>
      </c>
      <c r="E3" s="29" t="s">
        <v>119</v>
      </c>
      <c r="F3" s="29" t="s">
        <v>120</v>
      </c>
      <c r="G3" s="29" t="s">
        <v>121</v>
      </c>
      <c r="H3" s="29" t="s">
        <v>122</v>
      </c>
      <c r="I3" s="29" t="s">
        <v>123</v>
      </c>
      <c r="J3" s="29" t="s">
        <v>124</v>
      </c>
      <c r="K3" s="29" t="s">
        <v>125</v>
      </c>
      <c r="L3" s="29" t="s">
        <v>126</v>
      </c>
      <c r="M3" s="29" t="s">
        <v>127</v>
      </c>
      <c r="N3" s="29" t="s">
        <v>128</v>
      </c>
      <c r="O3" s="29" t="s">
        <v>129</v>
      </c>
      <c r="P3" s="29" t="s">
        <v>130</v>
      </c>
      <c r="Q3" s="29" t="s">
        <v>131</v>
      </c>
      <c r="R3" s="29" t="s">
        <v>132</v>
      </c>
      <c r="S3" s="29" t="s">
        <v>133</v>
      </c>
      <c r="T3" s="29" t="s">
        <v>134</v>
      </c>
      <c r="U3" s="29" t="s">
        <v>135</v>
      </c>
      <c r="V3" s="29" t="s">
        <v>136</v>
      </c>
      <c r="W3" s="29" t="s">
        <v>137</v>
      </c>
      <c r="X3" s="29" t="s">
        <v>138</v>
      </c>
      <c r="Y3" s="29" t="s">
        <v>139</v>
      </c>
      <c r="Z3" s="29" t="s">
        <v>140</v>
      </c>
      <c r="AA3" s="29" t="s">
        <v>141</v>
      </c>
      <c r="AB3" s="29" t="s">
        <v>142</v>
      </c>
      <c r="AC3" s="29" t="s">
        <v>143</v>
      </c>
      <c r="AD3" s="29" t="s">
        <v>144</v>
      </c>
      <c r="AE3" s="29" t="s">
        <v>145</v>
      </c>
      <c r="AF3" s="29" t="s">
        <v>146</v>
      </c>
      <c r="AG3" s="29" t="s">
        <v>147</v>
      </c>
      <c r="AH3" s="29" t="s">
        <v>13</v>
      </c>
      <c r="AI3" s="29" t="s">
        <v>14</v>
      </c>
      <c r="AJ3" s="29" t="s">
        <v>15</v>
      </c>
      <c r="AK3" s="29" t="s">
        <v>16</v>
      </c>
      <c r="AL3" s="29" t="s">
        <v>17</v>
      </c>
      <c r="AM3" s="29" t="s">
        <v>48</v>
      </c>
      <c r="AN3" s="29" t="s">
        <v>49</v>
      </c>
      <c r="AO3" s="29" t="s">
        <v>50</v>
      </c>
      <c r="AP3" s="29" t="s">
        <v>58</v>
      </c>
      <c r="AQ3" s="29" t="s">
        <v>59</v>
      </c>
      <c r="AR3" s="29" t="s">
        <v>61</v>
      </c>
      <c r="AS3" s="29" t="s">
        <v>62</v>
      </c>
      <c r="AT3" s="29" t="s">
        <v>63</v>
      </c>
      <c r="AU3" s="29" t="s">
        <v>64</v>
      </c>
      <c r="AV3" s="29" t="s">
        <v>66</v>
      </c>
      <c r="AW3" s="74" t="s">
        <v>165</v>
      </c>
      <c r="AX3" s="74" t="s">
        <v>166</v>
      </c>
      <c r="AY3" s="74" t="s">
        <v>167</v>
      </c>
      <c r="AZ3" s="74" t="s">
        <v>168</v>
      </c>
      <c r="BA3" s="74" t="s">
        <v>185</v>
      </c>
      <c r="BB3" s="74" t="s">
        <v>188</v>
      </c>
      <c r="BC3" s="74" t="s">
        <v>189</v>
      </c>
      <c r="BD3" s="74" t="s">
        <v>197</v>
      </c>
      <c r="BE3" s="74" t="s">
        <v>200</v>
      </c>
      <c r="BF3" s="101" t="s">
        <v>204</v>
      </c>
      <c r="BG3" s="101" t="s">
        <v>207</v>
      </c>
      <c r="BH3" s="101" t="s">
        <v>210</v>
      </c>
      <c r="BI3" s="101" t="s">
        <v>213</v>
      </c>
      <c r="BJ3" s="101" t="s">
        <v>216</v>
      </c>
      <c r="BK3" s="101" t="s">
        <v>219</v>
      </c>
      <c r="BL3" s="101" t="s">
        <v>220</v>
      </c>
    </row>
    <row r="4" spans="1:64" x14ac:dyDescent="0.25">
      <c r="A4" s="32" t="s">
        <v>1</v>
      </c>
      <c r="B4" s="3">
        <v>3309229</v>
      </c>
      <c r="C4" s="3">
        <v>42666043</v>
      </c>
      <c r="D4" s="3">
        <v>39687578</v>
      </c>
      <c r="E4" s="3">
        <v>78134334</v>
      </c>
      <c r="F4" s="3">
        <v>78935766</v>
      </c>
      <c r="G4" s="3">
        <v>81990381</v>
      </c>
      <c r="H4" s="3">
        <v>90684507</v>
      </c>
      <c r="I4" s="3">
        <v>102421781</v>
      </c>
      <c r="J4" s="3">
        <v>107977704</v>
      </c>
      <c r="K4" s="3">
        <v>105463207</v>
      </c>
      <c r="L4" s="3">
        <v>111303297</v>
      </c>
      <c r="M4" s="3">
        <v>137772756</v>
      </c>
      <c r="N4" s="3">
        <v>131428818</v>
      </c>
      <c r="O4" s="3">
        <v>142987267</v>
      </c>
      <c r="P4" s="3">
        <v>126344240</v>
      </c>
      <c r="Q4" s="3">
        <v>131023457</v>
      </c>
      <c r="R4" s="3">
        <v>51265974</v>
      </c>
      <c r="S4" s="3">
        <v>54079264</v>
      </c>
      <c r="T4" s="3">
        <v>34555637</v>
      </c>
      <c r="U4" s="3">
        <v>19651648</v>
      </c>
      <c r="V4" s="3">
        <v>18418507</v>
      </c>
      <c r="W4" s="3">
        <v>23975625</v>
      </c>
      <c r="X4" s="3">
        <v>33603163</v>
      </c>
      <c r="Y4" s="3">
        <v>41246652</v>
      </c>
      <c r="Z4" s="3">
        <v>47118733</v>
      </c>
      <c r="AA4" s="3">
        <v>46710764</v>
      </c>
      <c r="AB4" s="3">
        <v>52579013</v>
      </c>
      <c r="AC4" s="3">
        <v>60973708</v>
      </c>
      <c r="AD4" s="3">
        <v>68445707</v>
      </c>
      <c r="AE4" s="3">
        <v>74210271</v>
      </c>
      <c r="AF4" s="3">
        <v>67925276</v>
      </c>
      <c r="AG4" s="3">
        <v>44456650</v>
      </c>
      <c r="AH4" s="3">
        <v>48349194</v>
      </c>
      <c r="AI4" s="3">
        <v>43505465</v>
      </c>
      <c r="AJ4" s="3">
        <v>4220105</v>
      </c>
      <c r="AK4" s="3">
        <v>42829804</v>
      </c>
      <c r="AL4" s="3">
        <v>47206262</v>
      </c>
      <c r="AM4" s="3">
        <v>49552239</v>
      </c>
      <c r="AN4" s="3">
        <v>51410089</v>
      </c>
      <c r="AO4" s="3">
        <v>257113279</v>
      </c>
      <c r="AP4" s="3">
        <v>267521624</v>
      </c>
      <c r="AQ4" s="3">
        <v>315169615</v>
      </c>
      <c r="AR4" s="3">
        <v>223329550</v>
      </c>
      <c r="AS4" s="3">
        <v>306986362</v>
      </c>
      <c r="AT4" s="3">
        <v>218364785</v>
      </c>
      <c r="AU4" s="3">
        <v>301709676</v>
      </c>
    </row>
    <row r="5" spans="1:64" x14ac:dyDescent="0.25">
      <c r="A5" s="32" t="s">
        <v>2</v>
      </c>
      <c r="B5" s="3">
        <v>6058431</v>
      </c>
      <c r="C5" s="3">
        <v>159157963</v>
      </c>
      <c r="D5" s="3">
        <v>165584923</v>
      </c>
      <c r="E5" s="3">
        <v>291899116</v>
      </c>
      <c r="F5" s="3">
        <v>307452637</v>
      </c>
      <c r="G5" s="3">
        <v>299765687</v>
      </c>
      <c r="H5" s="3">
        <v>301079764</v>
      </c>
      <c r="I5" s="3">
        <v>309173950</v>
      </c>
      <c r="J5" s="3">
        <v>302039015</v>
      </c>
      <c r="K5" s="3">
        <v>299500782</v>
      </c>
      <c r="L5" s="3">
        <v>309976031</v>
      </c>
      <c r="M5" s="3">
        <v>299430403</v>
      </c>
      <c r="N5" s="3">
        <v>290702827</v>
      </c>
      <c r="O5" s="3">
        <v>289233226</v>
      </c>
      <c r="P5" s="3">
        <v>291013028</v>
      </c>
      <c r="Q5" s="3">
        <v>340690643</v>
      </c>
      <c r="R5" s="3">
        <v>180470797</v>
      </c>
      <c r="S5" s="3">
        <v>201221667</v>
      </c>
      <c r="T5" s="3">
        <v>203340155</v>
      </c>
      <c r="U5" s="3">
        <v>226407600</v>
      </c>
      <c r="V5" s="3">
        <v>232542476</v>
      </c>
      <c r="W5" s="3">
        <v>237062844</v>
      </c>
      <c r="X5" s="3">
        <v>244967201</v>
      </c>
      <c r="Y5" s="3">
        <v>241193519</v>
      </c>
      <c r="Z5" s="3">
        <v>236405308</v>
      </c>
      <c r="AA5" s="3">
        <v>237872927</v>
      </c>
      <c r="AB5" s="3">
        <v>244983046</v>
      </c>
      <c r="AC5" s="3">
        <v>234387028</v>
      </c>
      <c r="AD5" s="3">
        <v>242211618</v>
      </c>
      <c r="AE5" s="3">
        <v>236700916</v>
      </c>
      <c r="AF5" s="3">
        <v>249717574</v>
      </c>
      <c r="AG5" s="3">
        <v>278615943</v>
      </c>
      <c r="AH5" s="3">
        <v>281761055</v>
      </c>
      <c r="AI5" s="3">
        <v>278365857</v>
      </c>
      <c r="AJ5" s="3">
        <v>280125946</v>
      </c>
      <c r="AK5" s="3">
        <v>281750277</v>
      </c>
      <c r="AL5" s="3">
        <v>285294117</v>
      </c>
      <c r="AM5" s="3">
        <v>297369151</v>
      </c>
      <c r="AN5" s="3">
        <v>303948987</v>
      </c>
      <c r="AO5" s="3">
        <v>565638633</v>
      </c>
      <c r="AP5" s="3">
        <v>584208611</v>
      </c>
      <c r="AQ5" s="3">
        <v>573650959</v>
      </c>
      <c r="AR5" s="3">
        <v>658005415</v>
      </c>
      <c r="AS5" s="3">
        <v>587760745</v>
      </c>
      <c r="AT5" s="3">
        <v>786006157</v>
      </c>
      <c r="AU5" s="3">
        <v>856643555</v>
      </c>
    </row>
    <row r="6" spans="1:64" x14ac:dyDescent="0.25">
      <c r="A6" s="32" t="s">
        <v>3</v>
      </c>
      <c r="B6" s="3">
        <v>0</v>
      </c>
      <c r="C6" s="3">
        <v>3798139</v>
      </c>
      <c r="D6" s="3">
        <v>4777835</v>
      </c>
      <c r="E6" s="3">
        <v>10915329</v>
      </c>
      <c r="F6" s="3">
        <v>12026675</v>
      </c>
      <c r="G6" s="3">
        <v>13655132</v>
      </c>
      <c r="H6" s="3">
        <v>15835579</v>
      </c>
      <c r="I6" s="3">
        <v>26455437</v>
      </c>
      <c r="J6" s="3">
        <v>13120678</v>
      </c>
      <c r="K6" s="3">
        <v>14198839</v>
      </c>
      <c r="L6" s="3">
        <v>31950221</v>
      </c>
      <c r="M6" s="3">
        <v>18609810</v>
      </c>
      <c r="N6" s="3">
        <v>30249503</v>
      </c>
      <c r="O6" s="3">
        <v>30084197</v>
      </c>
      <c r="P6" s="3">
        <v>32916316</v>
      </c>
      <c r="Q6" s="3">
        <v>28995119</v>
      </c>
      <c r="R6" s="3">
        <v>24006116</v>
      </c>
      <c r="S6" s="3">
        <v>25485058</v>
      </c>
      <c r="T6" s="3">
        <v>24715674</v>
      </c>
      <c r="U6" s="3">
        <v>10882742</v>
      </c>
      <c r="V6" s="3">
        <v>19989033</v>
      </c>
      <c r="W6" s="3">
        <v>13497922</v>
      </c>
      <c r="X6" s="3">
        <v>14345287</v>
      </c>
      <c r="Y6" s="3">
        <v>19711233</v>
      </c>
      <c r="Z6" s="3">
        <v>21041373</v>
      </c>
      <c r="AA6" s="3">
        <v>22312844</v>
      </c>
      <c r="AB6" s="3">
        <v>17250309</v>
      </c>
      <c r="AC6" s="3">
        <v>22089360</v>
      </c>
      <c r="AD6" s="3">
        <v>22134165</v>
      </c>
      <c r="AE6" s="3">
        <v>21348820</v>
      </c>
      <c r="AF6" s="3">
        <v>11366329</v>
      </c>
      <c r="AG6" s="3">
        <v>12166794</v>
      </c>
      <c r="AH6" s="3">
        <v>14587604</v>
      </c>
      <c r="AI6" s="3">
        <v>16708911</v>
      </c>
      <c r="AJ6" s="3">
        <v>15406604</v>
      </c>
      <c r="AK6" s="3">
        <v>17486092</v>
      </c>
      <c r="AL6" s="3">
        <v>17373393</v>
      </c>
      <c r="AM6" s="3">
        <v>16615915</v>
      </c>
      <c r="AN6" s="3">
        <v>18140529</v>
      </c>
      <c r="AO6" s="3">
        <v>19757216</v>
      </c>
      <c r="AP6" s="3">
        <v>23124002</v>
      </c>
      <c r="AQ6" s="3">
        <v>22265832</v>
      </c>
      <c r="AR6" s="3">
        <v>23216974</v>
      </c>
      <c r="AS6" s="3">
        <v>30779212</v>
      </c>
      <c r="AT6" s="3">
        <v>140332564</v>
      </c>
      <c r="AU6" s="3">
        <v>142165594</v>
      </c>
    </row>
    <row r="7" spans="1:64" ht="13.8" thickBot="1" x14ac:dyDescent="0.3">
      <c r="A7" s="33" t="s">
        <v>4</v>
      </c>
      <c r="B7" s="3">
        <v>289174</v>
      </c>
      <c r="C7" s="3">
        <v>1649391</v>
      </c>
      <c r="D7" s="3">
        <v>5925645</v>
      </c>
      <c r="E7" s="3">
        <v>11812490</v>
      </c>
      <c r="F7" s="3">
        <v>12852512</v>
      </c>
      <c r="G7" s="3">
        <v>19418802</v>
      </c>
      <c r="H7" s="3">
        <v>21922297</v>
      </c>
      <c r="I7" s="3">
        <v>16266214</v>
      </c>
      <c r="J7" s="3">
        <v>37270588</v>
      </c>
      <c r="K7" s="3">
        <v>33916975</v>
      </c>
      <c r="L7" s="3">
        <v>9916986</v>
      </c>
      <c r="M7" s="3">
        <v>11109143</v>
      </c>
      <c r="N7" s="3">
        <v>18616510</v>
      </c>
      <c r="O7" s="3">
        <v>16661906</v>
      </c>
      <c r="P7" s="3">
        <v>25866223</v>
      </c>
      <c r="Q7" s="3">
        <v>16051805</v>
      </c>
      <c r="R7" s="3">
        <v>8133390</v>
      </c>
      <c r="S7" s="3">
        <v>7037702</v>
      </c>
      <c r="T7" s="3">
        <v>9653566</v>
      </c>
      <c r="U7" s="3">
        <v>9888209</v>
      </c>
      <c r="V7" s="3">
        <v>4223150</v>
      </c>
      <c r="W7" s="3">
        <v>11314543</v>
      </c>
      <c r="X7" s="3">
        <v>5205998</v>
      </c>
      <c r="Y7" s="3">
        <v>4657725</v>
      </c>
      <c r="Z7" s="3">
        <v>5448414</v>
      </c>
      <c r="AA7" s="3">
        <v>4813818</v>
      </c>
      <c r="AB7" s="3">
        <v>2857672</v>
      </c>
      <c r="AC7" s="3">
        <v>3858472</v>
      </c>
      <c r="AD7" s="3">
        <v>2894067</v>
      </c>
      <c r="AE7" s="3">
        <v>4905470</v>
      </c>
      <c r="AF7" s="3">
        <v>5970300</v>
      </c>
      <c r="AG7" s="3">
        <v>5484942</v>
      </c>
      <c r="AH7" s="3">
        <v>4683497</v>
      </c>
      <c r="AI7" s="3">
        <v>5690628</v>
      </c>
      <c r="AJ7" s="3">
        <v>5222187</v>
      </c>
      <c r="AK7" s="3">
        <v>5506411</v>
      </c>
      <c r="AL7" s="3">
        <v>5402883</v>
      </c>
      <c r="AM7" s="3">
        <v>6371086</v>
      </c>
      <c r="AN7" s="3">
        <v>3843535</v>
      </c>
      <c r="AO7" s="3">
        <v>18632143</v>
      </c>
      <c r="AP7" s="3">
        <v>16712287</v>
      </c>
      <c r="AQ7" s="3">
        <v>-7149494</v>
      </c>
      <c r="AR7" s="3">
        <v>9252270</v>
      </c>
      <c r="AS7" s="3">
        <v>23807098</v>
      </c>
      <c r="AT7" s="3">
        <v>36933867</v>
      </c>
      <c r="AU7" s="3">
        <v>27954257</v>
      </c>
    </row>
    <row r="8" spans="1:64" x14ac:dyDescent="0.25">
      <c r="A8" s="30" t="s">
        <v>5</v>
      </c>
      <c r="B8" s="31">
        <v>9656834</v>
      </c>
      <c r="C8" s="31">
        <v>207271536</v>
      </c>
      <c r="D8" s="31">
        <v>215975981</v>
      </c>
      <c r="E8" s="31">
        <v>392761269</v>
      </c>
      <c r="F8" s="31">
        <v>411267590</v>
      </c>
      <c r="G8" s="31">
        <v>414830002</v>
      </c>
      <c r="H8" s="31">
        <v>429522147</v>
      </c>
      <c r="I8" s="31">
        <v>454317382</v>
      </c>
      <c r="J8" s="31">
        <v>460407985</v>
      </c>
      <c r="K8" s="31">
        <v>453079803</v>
      </c>
      <c r="L8" s="31">
        <v>463146535</v>
      </c>
      <c r="M8" s="31">
        <v>466922112</v>
      </c>
      <c r="N8" s="31">
        <v>470997658</v>
      </c>
      <c r="O8" s="31">
        <v>478966596</v>
      </c>
      <c r="P8" s="31">
        <v>476139807</v>
      </c>
      <c r="Q8" s="31">
        <v>516761024</v>
      </c>
      <c r="R8" s="31">
        <v>263876277</v>
      </c>
      <c r="S8" s="31">
        <v>287823691</v>
      </c>
      <c r="T8" s="31">
        <v>272265032</v>
      </c>
      <c r="U8" s="31">
        <v>266830199</v>
      </c>
      <c r="V8" s="31">
        <v>275173166</v>
      </c>
      <c r="W8" s="31">
        <v>285850934</v>
      </c>
      <c r="X8" s="31">
        <v>298121649</v>
      </c>
      <c r="Y8" s="31">
        <v>306809129</v>
      </c>
      <c r="Z8" s="31">
        <v>310013828</v>
      </c>
      <c r="AA8" s="31">
        <v>311710353</v>
      </c>
      <c r="AB8" s="31">
        <v>317670040</v>
      </c>
      <c r="AC8" s="31">
        <v>321308568</v>
      </c>
      <c r="AD8" s="31">
        <v>335685557</v>
      </c>
      <c r="AE8" s="31">
        <v>337165477</v>
      </c>
      <c r="AF8" s="31">
        <v>334979479</v>
      </c>
      <c r="AG8" s="31">
        <v>340724329</v>
      </c>
      <c r="AH8" s="31">
        <v>349381350</v>
      </c>
      <c r="AI8" s="31">
        <v>344270861</v>
      </c>
      <c r="AJ8" s="31">
        <v>342955787</v>
      </c>
      <c r="AK8" s="31">
        <v>347572584</v>
      </c>
      <c r="AL8" s="31">
        <v>355276655</v>
      </c>
      <c r="AM8" s="31">
        <v>369908391</v>
      </c>
      <c r="AN8" s="31">
        <v>377343140</v>
      </c>
      <c r="AO8" s="31">
        <v>861141271</v>
      </c>
      <c r="AP8" s="31">
        <v>891566524</v>
      </c>
      <c r="AQ8" s="31">
        <v>903936912</v>
      </c>
      <c r="AR8" s="31">
        <v>913804209</v>
      </c>
      <c r="AS8" s="31">
        <v>949333417</v>
      </c>
      <c r="AT8" s="31">
        <v>1181637373</v>
      </c>
      <c r="AU8" s="31">
        <v>1328473082</v>
      </c>
    </row>
    <row r="9" spans="1:64" ht="10.5" customHeight="1" x14ac:dyDescent="0.25">
      <c r="A9" s="108"/>
    </row>
    <row r="10" spans="1:64" x14ac:dyDescent="0.25">
      <c r="A10" s="32" t="s">
        <v>68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O10" s="1"/>
      <c r="AV10" s="47" t="s">
        <v>69</v>
      </c>
      <c r="AW10" s="47">
        <v>257359731</v>
      </c>
      <c r="AX10" s="47">
        <v>373214478</v>
      </c>
      <c r="AY10" s="47">
        <v>362089501</v>
      </c>
      <c r="AZ10" s="47">
        <v>244449593</v>
      </c>
      <c r="BA10" s="47">
        <v>302315227</v>
      </c>
      <c r="BB10" s="47">
        <v>289800320</v>
      </c>
      <c r="BC10" s="47">
        <v>387550825</v>
      </c>
      <c r="BD10" s="47">
        <v>396856508</v>
      </c>
      <c r="BE10" s="47">
        <v>380064984</v>
      </c>
      <c r="BF10" s="104">
        <v>447595675</v>
      </c>
      <c r="BG10" s="104">
        <v>522511444</v>
      </c>
      <c r="BH10" s="104">
        <v>565192959</v>
      </c>
      <c r="BI10" s="104">
        <v>497367534</v>
      </c>
      <c r="BJ10" s="104">
        <v>514695745</v>
      </c>
      <c r="BK10" s="104">
        <v>629774693</v>
      </c>
      <c r="BL10" s="104">
        <v>674439570</v>
      </c>
    </row>
    <row r="11" spans="1:64" x14ac:dyDescent="0.25">
      <c r="A11" s="32" t="s">
        <v>77</v>
      </c>
      <c r="AN11" s="43"/>
      <c r="AO11" s="42"/>
      <c r="AV11" s="47" t="s">
        <v>70</v>
      </c>
      <c r="AW11" s="47">
        <v>868457679</v>
      </c>
      <c r="AX11" s="47">
        <v>754904286</v>
      </c>
      <c r="AY11" s="47">
        <v>787068359</v>
      </c>
      <c r="AZ11" s="47">
        <v>830966296</v>
      </c>
      <c r="BA11" s="47">
        <v>880838723</v>
      </c>
      <c r="BB11" s="47">
        <v>897896837</v>
      </c>
      <c r="BC11" s="47">
        <v>926981018</v>
      </c>
      <c r="BD11" s="47">
        <v>981974179</v>
      </c>
      <c r="BE11" s="47">
        <v>1037722732</v>
      </c>
      <c r="BF11" s="104">
        <v>1054287492</v>
      </c>
      <c r="BG11" s="104">
        <v>1064843808</v>
      </c>
      <c r="BH11" s="104">
        <v>1022259240</v>
      </c>
      <c r="BI11" s="104">
        <v>911623177</v>
      </c>
      <c r="BJ11" s="104">
        <v>540932661</v>
      </c>
      <c r="BK11" s="104">
        <v>958511663</v>
      </c>
      <c r="BL11" s="104">
        <v>1052663796</v>
      </c>
    </row>
    <row r="12" spans="1:64" x14ac:dyDescent="0.25">
      <c r="A12" s="32" t="s">
        <v>78</v>
      </c>
      <c r="AN12" s="43"/>
      <c r="AV12" s="47" t="s">
        <v>71</v>
      </c>
      <c r="AW12" s="47">
        <v>25908784</v>
      </c>
      <c r="AX12" s="47">
        <v>27621618</v>
      </c>
      <c r="AY12" s="47">
        <v>29657619</v>
      </c>
      <c r="AZ12" s="47">
        <v>28387842</v>
      </c>
      <c r="BA12" s="47">
        <v>31296894</v>
      </c>
      <c r="BB12" s="47">
        <v>33672236</v>
      </c>
      <c r="BC12" s="47">
        <v>38679324</v>
      </c>
      <c r="BD12" s="47">
        <v>41406275</v>
      </c>
      <c r="BE12" s="47">
        <v>44772962</v>
      </c>
      <c r="BF12" s="104">
        <v>49772046</v>
      </c>
      <c r="BG12" s="104">
        <v>57428194</v>
      </c>
      <c r="BH12" s="104">
        <v>41426345</v>
      </c>
      <c r="BI12" s="104">
        <v>49212303</v>
      </c>
      <c r="BJ12" s="104">
        <v>53808192</v>
      </c>
      <c r="BK12" s="104">
        <v>64017541</v>
      </c>
      <c r="BL12" s="104">
        <v>68175858</v>
      </c>
    </row>
    <row r="13" spans="1:64" x14ac:dyDescent="0.25">
      <c r="A13" s="32" t="s">
        <v>79</v>
      </c>
      <c r="AN13" s="43"/>
      <c r="AV13" s="47">
        <v>96</v>
      </c>
      <c r="AW13" s="47">
        <v>1649</v>
      </c>
      <c r="AX13" s="47">
        <v>0</v>
      </c>
      <c r="AY13" s="47">
        <v>0</v>
      </c>
      <c r="AZ13" s="47">
        <v>0</v>
      </c>
      <c r="BA13" s="47">
        <v>0</v>
      </c>
      <c r="BB13" s="47">
        <v>0</v>
      </c>
      <c r="BC13" s="47">
        <v>0</v>
      </c>
      <c r="BD13" s="47">
        <v>0</v>
      </c>
      <c r="BE13" s="47">
        <v>0</v>
      </c>
      <c r="BF13" s="104">
        <v>10477</v>
      </c>
      <c r="BG13" s="104">
        <v>0</v>
      </c>
      <c r="BH13" s="104">
        <v>0</v>
      </c>
      <c r="BI13" s="104">
        <v>0</v>
      </c>
      <c r="BJ13" s="104">
        <v>0</v>
      </c>
      <c r="BK13" s="104">
        <v>0</v>
      </c>
      <c r="BL13" s="104">
        <v>0</v>
      </c>
    </row>
    <row r="14" spans="1:64" x14ac:dyDescent="0.25">
      <c r="A14" s="32" t="s">
        <v>80</v>
      </c>
      <c r="AN14" s="43"/>
      <c r="AV14" s="47">
        <v>398</v>
      </c>
      <c r="AW14" s="47">
        <v>-13</v>
      </c>
      <c r="AX14" s="47">
        <v>0</v>
      </c>
      <c r="AY14" s="47">
        <v>-4111</v>
      </c>
      <c r="AZ14" s="47">
        <v>-1937</v>
      </c>
      <c r="BA14" s="47">
        <v>0</v>
      </c>
      <c r="BB14" s="47">
        <v>-688</v>
      </c>
      <c r="BC14" s="47">
        <v>0</v>
      </c>
      <c r="BD14" s="47">
        <v>0</v>
      </c>
      <c r="BE14" s="47">
        <v>0</v>
      </c>
      <c r="BF14" s="104">
        <v>0</v>
      </c>
      <c r="BG14" s="104">
        <v>0</v>
      </c>
      <c r="BH14" s="104">
        <v>0</v>
      </c>
      <c r="BI14" s="104">
        <v>0</v>
      </c>
      <c r="BJ14" s="104">
        <v>0</v>
      </c>
      <c r="BK14" s="104">
        <v>0</v>
      </c>
      <c r="BL14" s="104">
        <v>0</v>
      </c>
    </row>
    <row r="15" spans="1:64" x14ac:dyDescent="0.25">
      <c r="A15" s="32" t="s">
        <v>81</v>
      </c>
      <c r="AN15" s="43"/>
      <c r="AV15" s="47">
        <v>0</v>
      </c>
      <c r="AW15" s="47">
        <v>0</v>
      </c>
      <c r="AX15" s="47">
        <v>0</v>
      </c>
      <c r="AY15" s="47">
        <v>0</v>
      </c>
      <c r="AZ15" s="47">
        <v>0</v>
      </c>
      <c r="BA15" s="47">
        <v>0</v>
      </c>
      <c r="BB15" s="47">
        <v>0</v>
      </c>
      <c r="BC15" s="47">
        <v>0</v>
      </c>
      <c r="BD15" s="47">
        <v>0</v>
      </c>
      <c r="BE15" s="47">
        <v>0</v>
      </c>
      <c r="BF15" s="104">
        <v>0</v>
      </c>
      <c r="BG15" s="104">
        <v>0</v>
      </c>
      <c r="BH15" s="104">
        <v>0</v>
      </c>
      <c r="BI15" s="104">
        <v>0</v>
      </c>
      <c r="BJ15" s="104">
        <v>0</v>
      </c>
      <c r="BK15" s="104">
        <v>0</v>
      </c>
      <c r="BL15" s="104">
        <v>0</v>
      </c>
    </row>
    <row r="16" spans="1:64" x14ac:dyDescent="0.25">
      <c r="A16" s="32" t="s">
        <v>82</v>
      </c>
      <c r="AV16" s="47" t="s">
        <v>72</v>
      </c>
      <c r="AW16" s="47">
        <v>-1041175</v>
      </c>
      <c r="AX16" s="47">
        <v>-1972992</v>
      </c>
      <c r="AY16" s="47">
        <v>1870677</v>
      </c>
      <c r="AZ16" s="47">
        <v>-1749287</v>
      </c>
      <c r="BA16" s="47">
        <v>-428526</v>
      </c>
      <c r="BB16" s="47">
        <v>-8617648</v>
      </c>
      <c r="BC16" s="47">
        <v>2796803</v>
      </c>
      <c r="BD16" s="47">
        <v>9775299</v>
      </c>
      <c r="BE16" s="47">
        <v>16392928</v>
      </c>
      <c r="BF16" s="104">
        <v>5746856</v>
      </c>
      <c r="BG16" s="104">
        <v>2133284</v>
      </c>
      <c r="BH16" s="104">
        <v>4953207</v>
      </c>
      <c r="BI16" s="104">
        <v>2113689</v>
      </c>
      <c r="BJ16" s="104">
        <v>-3891232</v>
      </c>
      <c r="BK16" s="104">
        <v>-1011418</v>
      </c>
      <c r="BL16" s="104">
        <v>132503505</v>
      </c>
    </row>
    <row r="17" spans="1:64" x14ac:dyDescent="0.25">
      <c r="A17" s="32" t="s">
        <v>83</v>
      </c>
      <c r="AV17" s="47" t="s">
        <v>73</v>
      </c>
      <c r="AW17" s="47">
        <v>255459705</v>
      </c>
      <c r="AX17" s="47">
        <v>276777767</v>
      </c>
      <c r="AY17" s="47">
        <v>329052037</v>
      </c>
      <c r="AZ17" s="47">
        <v>427539972</v>
      </c>
      <c r="BA17" s="47">
        <v>357343169</v>
      </c>
      <c r="BB17" s="47">
        <v>355809400</v>
      </c>
      <c r="BC17" s="47">
        <v>369229912</v>
      </c>
      <c r="BD17" s="47">
        <v>409654130</v>
      </c>
      <c r="BE17" s="47">
        <v>384869853</v>
      </c>
      <c r="BF17" s="104">
        <v>414486778</v>
      </c>
      <c r="BG17" s="104">
        <v>505385690</v>
      </c>
      <c r="BH17" s="104">
        <v>504698637</v>
      </c>
      <c r="BI17" s="104">
        <v>471548229</v>
      </c>
      <c r="BJ17" s="104">
        <v>362919407</v>
      </c>
      <c r="BK17" s="104">
        <v>480712810</v>
      </c>
      <c r="BL17" s="104">
        <v>395039167</v>
      </c>
    </row>
    <row r="18" spans="1:64" x14ac:dyDescent="0.25">
      <c r="A18" s="32" t="s">
        <v>3</v>
      </c>
      <c r="AV18" s="47" t="s">
        <v>74</v>
      </c>
      <c r="AW18" s="47">
        <v>26988950</v>
      </c>
      <c r="AX18" s="47">
        <v>31376237</v>
      </c>
      <c r="AY18" s="47">
        <v>32721791</v>
      </c>
      <c r="AZ18" s="47">
        <v>31826276</v>
      </c>
      <c r="BA18" s="47">
        <v>22803118</v>
      </c>
      <c r="BB18" s="47">
        <v>22801772</v>
      </c>
      <c r="BC18" s="47">
        <v>27417482</v>
      </c>
      <c r="BD18" s="47">
        <v>30062493</v>
      </c>
      <c r="BE18" s="47">
        <v>26131308</v>
      </c>
      <c r="BF18" s="104">
        <v>61776496</v>
      </c>
      <c r="BG18" s="104">
        <v>0</v>
      </c>
      <c r="BH18" s="104">
        <v>0</v>
      </c>
      <c r="BI18" s="104">
        <v>-461317</v>
      </c>
      <c r="BJ18" s="104">
        <v>927</v>
      </c>
      <c r="BK18" s="104">
        <v>0</v>
      </c>
      <c r="BL18" s="104">
        <v>0</v>
      </c>
    </row>
    <row r="19" spans="1:64" ht="13.8" thickBot="1" x14ac:dyDescent="0.3">
      <c r="A19" s="33" t="s">
        <v>4</v>
      </c>
      <c r="AV19" s="47" t="s">
        <v>75</v>
      </c>
      <c r="AW19" s="47">
        <v>30584355</v>
      </c>
      <c r="AX19" s="47">
        <v>34665460</v>
      </c>
      <c r="AY19" s="47">
        <v>45019288</v>
      </c>
      <c r="AZ19" s="47">
        <v>37918018</v>
      </c>
      <c r="BA19" s="47">
        <v>44181063</v>
      </c>
      <c r="BB19" s="47">
        <v>55088006</v>
      </c>
      <c r="BC19" s="47">
        <v>56606595</v>
      </c>
      <c r="BD19" s="47">
        <v>63025923</v>
      </c>
      <c r="BE19" s="47">
        <v>64887054</v>
      </c>
      <c r="BF19" s="105">
        <v>75359859</v>
      </c>
      <c r="BG19" s="105">
        <v>72895392</v>
      </c>
      <c r="BH19" s="105">
        <v>71793152</v>
      </c>
      <c r="BI19" s="105">
        <v>79234060</v>
      </c>
      <c r="BJ19" s="105">
        <v>92992222</v>
      </c>
      <c r="BK19" s="105">
        <v>69722157</v>
      </c>
      <c r="BL19" s="105">
        <v>84729216</v>
      </c>
    </row>
    <row r="20" spans="1:64" x14ac:dyDescent="0.25">
      <c r="A20" s="30" t="s">
        <v>5</v>
      </c>
      <c r="AV20" s="31" t="s">
        <v>76</v>
      </c>
      <c r="AW20" s="31">
        <v>1463719665</v>
      </c>
      <c r="AX20" s="31">
        <v>1496586854</v>
      </c>
      <c r="AY20" s="31">
        <v>1587475161</v>
      </c>
      <c r="AZ20" s="31">
        <v>1599336773</v>
      </c>
      <c r="BA20" s="31">
        <v>1638349668</v>
      </c>
      <c r="BB20" s="31">
        <v>1646450235</v>
      </c>
      <c r="BC20" s="31">
        <v>1809261959</v>
      </c>
      <c r="BD20" s="31">
        <v>1932754807</v>
      </c>
      <c r="BE20" s="31">
        <v>1954841821</v>
      </c>
      <c r="BF20" s="103">
        <f>SUM(BF10:BF19)</f>
        <v>2109035679</v>
      </c>
      <c r="BG20" s="103">
        <v>2225197912</v>
      </c>
      <c r="BH20" s="103">
        <v>2210323540</v>
      </c>
      <c r="BI20" s="103">
        <v>2010637675</v>
      </c>
      <c r="BJ20" s="103">
        <v>1561457922</v>
      </c>
      <c r="BK20" s="103">
        <v>2201727446</v>
      </c>
      <c r="BL20" s="103">
        <v>2407551112</v>
      </c>
    </row>
    <row r="31" spans="1:64" ht="14.4" x14ac:dyDescent="0.3">
      <c r="AY31" s="112"/>
      <c r="AZ31" s="112"/>
      <c r="BA31" s="112"/>
      <c r="BB31" s="112"/>
      <c r="BC31" s="112"/>
      <c r="BD31" s="112"/>
      <c r="BE31" s="112"/>
      <c r="BF31" s="112"/>
      <c r="BG31" s="112"/>
      <c r="BH31" s="112"/>
      <c r="BI31" s="112"/>
    </row>
    <row r="32" spans="1:64" ht="8.25" customHeight="1" x14ac:dyDescent="0.25"/>
    <row r="47" ht="8.25" customHeight="1" x14ac:dyDescent="0.25"/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24"/>
  <sheetViews>
    <sheetView zoomScaleNormal="100" workbookViewId="0">
      <pane xSplit="4" topLeftCell="CG1" activePane="topRight" state="frozen"/>
      <selection pane="topRight"/>
    </sheetView>
  </sheetViews>
  <sheetFormatPr baseColWidth="10" defaultColWidth="11.44140625" defaultRowHeight="13.2" x14ac:dyDescent="0.25"/>
  <cols>
    <col min="1" max="1" width="21.5546875" customWidth="1"/>
    <col min="2" max="7" width="10" bestFit="1" customWidth="1"/>
    <col min="8" max="8" width="9.5546875" bestFit="1" customWidth="1"/>
    <col min="9" max="18" width="10" bestFit="1" customWidth="1"/>
    <col min="19" max="20" width="9" bestFit="1" customWidth="1"/>
    <col min="21" max="24" width="10" bestFit="1" customWidth="1"/>
    <col min="25" max="70" width="9.5546875" bestFit="1" customWidth="1"/>
    <col min="71" max="75" width="10.88671875" bestFit="1" customWidth="1"/>
    <col min="79" max="79" width="12.6640625" bestFit="1" customWidth="1"/>
    <col min="90" max="90" width="12.6640625" bestFit="1" customWidth="1"/>
    <col min="94" max="97" width="12.6640625" bestFit="1" customWidth="1"/>
  </cols>
  <sheetData>
    <row r="1" spans="1:97" x14ac:dyDescent="0.25">
      <c r="A1" s="2" t="s">
        <v>57</v>
      </c>
      <c r="Y1" s="4"/>
      <c r="Z1" s="4"/>
      <c r="AA1" s="4"/>
      <c r="AB1" s="4"/>
      <c r="AC1" s="4"/>
      <c r="AD1" s="4"/>
      <c r="AE1" s="4"/>
      <c r="AF1" s="4"/>
      <c r="AG1" s="4"/>
      <c r="AH1" s="4"/>
      <c r="AI1" s="60"/>
      <c r="AJ1" s="60"/>
      <c r="AK1" s="60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1:97" ht="10.5" customHeight="1" x14ac:dyDescent="0.25">
      <c r="A2" s="45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60"/>
      <c r="AJ2" s="60"/>
      <c r="AK2" s="60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</row>
    <row r="3" spans="1:97" ht="13.8" thickBot="1" x14ac:dyDescent="0.3">
      <c r="A3" s="28"/>
      <c r="B3" s="29" t="s">
        <v>100</v>
      </c>
      <c r="C3" s="29" t="s">
        <v>101</v>
      </c>
      <c r="D3" s="29" t="s">
        <v>102</v>
      </c>
      <c r="E3" s="29" t="s">
        <v>103</v>
      </c>
      <c r="F3" s="29" t="s">
        <v>104</v>
      </c>
      <c r="G3" s="29" t="s">
        <v>105</v>
      </c>
      <c r="H3" s="29" t="s">
        <v>106</v>
      </c>
      <c r="I3" s="29" t="s">
        <v>107</v>
      </c>
      <c r="J3" s="29" t="s">
        <v>108</v>
      </c>
      <c r="K3" s="29" t="s">
        <v>109</v>
      </c>
      <c r="L3" s="29" t="s">
        <v>110</v>
      </c>
      <c r="M3" s="29" t="s">
        <v>111</v>
      </c>
      <c r="N3" s="29" t="s">
        <v>112</v>
      </c>
      <c r="O3" s="29" t="s">
        <v>113</v>
      </c>
      <c r="P3" s="29" t="s">
        <v>114</v>
      </c>
      <c r="Q3" s="29" t="s">
        <v>115</v>
      </c>
      <c r="R3" s="29" t="s">
        <v>116</v>
      </c>
      <c r="S3" s="29" t="s">
        <v>117</v>
      </c>
      <c r="T3" s="29" t="s">
        <v>118</v>
      </c>
      <c r="U3" s="29" t="s">
        <v>119</v>
      </c>
      <c r="V3" s="29" t="s">
        <v>120</v>
      </c>
      <c r="W3" s="29" t="s">
        <v>121</v>
      </c>
      <c r="X3" s="29" t="s">
        <v>122</v>
      </c>
      <c r="Y3" s="29" t="s">
        <v>123</v>
      </c>
      <c r="Z3" s="29" t="s">
        <v>124</v>
      </c>
      <c r="AA3" s="29" t="s">
        <v>125</v>
      </c>
      <c r="AB3" s="29" t="s">
        <v>126</v>
      </c>
      <c r="AC3" s="29" t="s">
        <v>127</v>
      </c>
      <c r="AD3" s="29" t="s">
        <v>128</v>
      </c>
      <c r="AE3" s="29" t="s">
        <v>129</v>
      </c>
      <c r="AF3" s="29" t="s">
        <v>130</v>
      </c>
      <c r="AG3" s="29" t="s">
        <v>131</v>
      </c>
      <c r="AH3" s="29" t="s">
        <v>132</v>
      </c>
      <c r="AI3" s="29" t="s">
        <v>133</v>
      </c>
      <c r="AJ3" s="29" t="s">
        <v>134</v>
      </c>
      <c r="AK3" s="29" t="s">
        <v>135</v>
      </c>
      <c r="AL3" s="29" t="s">
        <v>136</v>
      </c>
      <c r="AM3" s="29" t="s">
        <v>137</v>
      </c>
      <c r="AN3" s="29" t="s">
        <v>138</v>
      </c>
      <c r="AO3" s="29" t="s">
        <v>139</v>
      </c>
      <c r="AP3" s="29" t="s">
        <v>140</v>
      </c>
      <c r="AQ3" s="29" t="s">
        <v>141</v>
      </c>
      <c r="AR3" s="29" t="s">
        <v>142</v>
      </c>
      <c r="AS3" s="29" t="s">
        <v>143</v>
      </c>
      <c r="AT3" s="29" t="s">
        <v>144</v>
      </c>
      <c r="AU3" s="29" t="s">
        <v>145</v>
      </c>
      <c r="AV3" s="29" t="s">
        <v>146</v>
      </c>
      <c r="AW3" s="29" t="s">
        <v>147</v>
      </c>
      <c r="AX3" s="29" t="s">
        <v>13</v>
      </c>
      <c r="AY3" s="29" t="s">
        <v>14</v>
      </c>
      <c r="AZ3" s="29" t="s">
        <v>15</v>
      </c>
      <c r="BA3" s="29" t="s">
        <v>16</v>
      </c>
      <c r="BB3" s="29" t="s">
        <v>17</v>
      </c>
      <c r="BC3" s="29" t="s">
        <v>48</v>
      </c>
      <c r="BD3" s="29" t="s">
        <v>49</v>
      </c>
      <c r="BE3" s="29" t="s">
        <v>50</v>
      </c>
      <c r="BF3" s="29" t="s">
        <v>58</v>
      </c>
      <c r="BG3" s="29" t="s">
        <v>59</v>
      </c>
      <c r="BH3" s="29" t="s">
        <v>61</v>
      </c>
      <c r="BI3" s="29" t="s">
        <v>62</v>
      </c>
      <c r="BJ3" s="29" t="s">
        <v>63</v>
      </c>
      <c r="BK3" s="29" t="s">
        <v>64</v>
      </c>
      <c r="BL3" s="29" t="s">
        <v>65</v>
      </c>
      <c r="BM3" s="29" t="s">
        <v>87</v>
      </c>
      <c r="BN3" s="29" t="s">
        <v>170</v>
      </c>
      <c r="BO3" s="29" t="s">
        <v>171</v>
      </c>
      <c r="BP3" s="29" t="s">
        <v>172</v>
      </c>
      <c r="BQ3" s="29" t="s">
        <v>173</v>
      </c>
      <c r="BR3" s="29" t="s">
        <v>174</v>
      </c>
      <c r="BS3" s="29" t="s">
        <v>175</v>
      </c>
      <c r="BT3" s="29" t="s">
        <v>176</v>
      </c>
      <c r="BU3" s="29" t="s">
        <v>177</v>
      </c>
      <c r="BV3" s="29" t="s">
        <v>186</v>
      </c>
      <c r="BW3" s="29" t="s">
        <v>187</v>
      </c>
      <c r="BX3" s="29" t="s">
        <v>190</v>
      </c>
      <c r="BY3" s="29" t="s">
        <v>191</v>
      </c>
      <c r="BZ3" s="29" t="s">
        <v>192</v>
      </c>
      <c r="CA3" s="29" t="s">
        <v>193</v>
      </c>
      <c r="CB3" s="29" t="s">
        <v>198</v>
      </c>
      <c r="CC3" s="29" t="s">
        <v>199</v>
      </c>
      <c r="CD3" s="29" t="s">
        <v>201</v>
      </c>
      <c r="CE3" s="29" t="s">
        <v>202</v>
      </c>
      <c r="CF3" s="29" t="s">
        <v>205</v>
      </c>
      <c r="CG3" s="29" t="s">
        <v>206</v>
      </c>
      <c r="CH3" s="29" t="s">
        <v>208</v>
      </c>
      <c r="CI3" s="29" t="s">
        <v>209</v>
      </c>
      <c r="CJ3" s="29" t="s">
        <v>211</v>
      </c>
      <c r="CK3" s="29" t="s">
        <v>212</v>
      </c>
      <c r="CL3" s="29" t="s">
        <v>214</v>
      </c>
      <c r="CM3" s="29" t="s">
        <v>215</v>
      </c>
      <c r="CN3" s="29" t="s">
        <v>217</v>
      </c>
      <c r="CO3" s="29" t="s">
        <v>218</v>
      </c>
      <c r="CP3" s="29" t="s">
        <v>221</v>
      </c>
      <c r="CQ3" s="29" t="s">
        <v>222</v>
      </c>
      <c r="CR3" s="29" t="s">
        <v>223</v>
      </c>
      <c r="CS3" s="29" t="s">
        <v>224</v>
      </c>
    </row>
    <row r="4" spans="1:97" x14ac:dyDescent="0.25">
      <c r="A4" s="32" t="s">
        <v>56</v>
      </c>
      <c r="B4" s="65">
        <v>92824284</v>
      </c>
      <c r="C4" s="65">
        <v>96017447</v>
      </c>
      <c r="D4" s="65">
        <v>101741007</v>
      </c>
      <c r="E4" s="65">
        <v>94204170</v>
      </c>
      <c r="F4" s="65">
        <v>82621012</v>
      </c>
      <c r="G4" s="65">
        <v>85075485</v>
      </c>
      <c r="H4" s="65">
        <v>64296204</v>
      </c>
      <c r="I4" s="65">
        <v>73717582</v>
      </c>
      <c r="J4" s="65">
        <v>76507945</v>
      </c>
      <c r="K4" s="65">
        <v>60972694</v>
      </c>
      <c r="L4" s="65">
        <v>45058828</v>
      </c>
      <c r="M4" s="65">
        <v>45851906</v>
      </c>
      <c r="N4" s="66">
        <v>42032093</v>
      </c>
      <c r="O4" s="66">
        <v>51885350</v>
      </c>
      <c r="P4" s="66">
        <v>56798128</v>
      </c>
      <c r="Q4" s="66">
        <v>67533187</v>
      </c>
      <c r="R4" s="66">
        <v>76278565</v>
      </c>
      <c r="S4" s="66">
        <v>57183552</v>
      </c>
      <c r="T4" s="66">
        <v>59788989</v>
      </c>
      <c r="U4" s="66">
        <v>92176800</v>
      </c>
      <c r="V4" s="66">
        <v>103791361</v>
      </c>
      <c r="W4" s="66">
        <v>109386442</v>
      </c>
      <c r="X4" s="66">
        <v>134778489</v>
      </c>
      <c r="Y4" s="62">
        <v>145341823</v>
      </c>
      <c r="Z4" s="62">
        <v>166068293</v>
      </c>
      <c r="AA4" s="62">
        <v>154219066</v>
      </c>
      <c r="AB4" s="62">
        <v>166439560</v>
      </c>
      <c r="AC4" s="62">
        <v>205763506</v>
      </c>
      <c r="AD4" s="62">
        <v>215128106</v>
      </c>
      <c r="AE4" s="62">
        <v>239209512</v>
      </c>
      <c r="AF4" s="62">
        <v>229937110</v>
      </c>
      <c r="AG4" s="62">
        <v>225301122</v>
      </c>
      <c r="AH4" s="3">
        <v>189619883</v>
      </c>
      <c r="AI4" s="3">
        <v>192671481</v>
      </c>
      <c r="AJ4" s="54">
        <v>159044746</v>
      </c>
      <c r="AK4" s="54">
        <v>127618240</v>
      </c>
      <c r="AL4" s="54">
        <v>121794290</v>
      </c>
      <c r="AM4" s="54">
        <v>162394977</v>
      </c>
      <c r="AN4" s="54">
        <v>194322822</v>
      </c>
      <c r="AO4" s="54">
        <v>226381166</v>
      </c>
      <c r="AP4" s="3">
        <v>244754677</v>
      </c>
      <c r="AQ4" s="3">
        <v>220734068</v>
      </c>
      <c r="AR4" s="3">
        <v>268466963</v>
      </c>
      <c r="AS4" s="3">
        <v>290581394</v>
      </c>
      <c r="AT4" s="3">
        <v>297230764</v>
      </c>
      <c r="AU4" s="3">
        <v>284672679</v>
      </c>
      <c r="AV4" s="3">
        <v>235688087</v>
      </c>
      <c r="AW4" s="3">
        <v>247400011</v>
      </c>
      <c r="AX4" s="3">
        <v>273299411</v>
      </c>
      <c r="AY4" s="3">
        <v>257639043</v>
      </c>
      <c r="AZ4" s="3">
        <v>267057150</v>
      </c>
      <c r="BA4" s="3">
        <v>272632114</v>
      </c>
      <c r="BB4" s="3">
        <v>302043702</v>
      </c>
      <c r="BC4" s="3">
        <v>302531365</v>
      </c>
      <c r="BD4" s="3">
        <v>322161753</v>
      </c>
      <c r="BE4" s="3">
        <v>358915339</v>
      </c>
      <c r="BF4" s="3">
        <v>356966505</v>
      </c>
      <c r="BG4" s="3">
        <v>387284297</v>
      </c>
      <c r="BH4" s="3">
        <v>385562208</v>
      </c>
      <c r="BI4" s="3">
        <v>397380649</v>
      </c>
      <c r="BJ4" s="3">
        <v>429020082</v>
      </c>
      <c r="BK4" s="3">
        <v>407032499</v>
      </c>
      <c r="BL4" s="3">
        <v>391965814</v>
      </c>
      <c r="BM4" s="3">
        <v>417312207</v>
      </c>
      <c r="BN4" s="3">
        <v>400629404</v>
      </c>
      <c r="BO4" s="3">
        <v>401963683</v>
      </c>
      <c r="BP4" s="3">
        <v>414105910</v>
      </c>
      <c r="BQ4" s="3">
        <v>461914810</v>
      </c>
      <c r="BR4" s="3">
        <v>493257792</v>
      </c>
      <c r="BS4" s="3">
        <v>504799662</v>
      </c>
      <c r="BT4" s="3">
        <v>512459631</v>
      </c>
      <c r="BU4" s="3">
        <v>625878347</v>
      </c>
      <c r="BV4" s="3">
        <v>591904194</v>
      </c>
      <c r="BW4" s="3">
        <v>636838041</v>
      </c>
      <c r="BX4" s="3">
        <v>660051728</v>
      </c>
      <c r="BY4" s="3">
        <v>593495308</v>
      </c>
      <c r="BZ4" s="3">
        <v>674506739</v>
      </c>
      <c r="CA4" s="3">
        <v>689562485</v>
      </c>
      <c r="CB4" s="3">
        <v>702016491</v>
      </c>
      <c r="CC4" s="3">
        <v>747008425</v>
      </c>
      <c r="CD4" s="3">
        <v>604632729</v>
      </c>
      <c r="CE4" s="3">
        <v>697667807</v>
      </c>
      <c r="CF4" s="3">
        <v>758629275</v>
      </c>
      <c r="CG4" s="3">
        <v>821259090</v>
      </c>
      <c r="CH4" s="3">
        <v>906470157</v>
      </c>
      <c r="CI4" s="3">
        <v>992068957</v>
      </c>
      <c r="CJ4" s="3">
        <v>970063901</v>
      </c>
      <c r="CK4" s="3">
        <v>1028287978</v>
      </c>
      <c r="CL4" s="3">
        <v>1028287978</v>
      </c>
      <c r="CM4" s="3">
        <v>921281332</v>
      </c>
      <c r="CN4" s="3">
        <v>911470834</v>
      </c>
      <c r="CO4" s="3">
        <v>960214908</v>
      </c>
      <c r="CP4" s="3">
        <v>1077716486</v>
      </c>
      <c r="CQ4" s="3">
        <v>1139806176</v>
      </c>
      <c r="CR4" s="3">
        <v>1122782535</v>
      </c>
      <c r="CS4" s="3">
        <v>1205880438</v>
      </c>
    </row>
    <row r="5" spans="1:97" x14ac:dyDescent="0.25">
      <c r="A5" s="32" t="s">
        <v>51</v>
      </c>
      <c r="B5" s="67">
        <v>3957807</v>
      </c>
      <c r="C5" s="67">
        <v>5312903</v>
      </c>
      <c r="D5" s="67">
        <v>5608198</v>
      </c>
      <c r="E5" s="67">
        <v>5190646</v>
      </c>
      <c r="F5" s="67">
        <v>3870655</v>
      </c>
      <c r="G5" s="67">
        <v>4085770</v>
      </c>
      <c r="H5" s="67">
        <v>3412478</v>
      </c>
      <c r="I5" s="67">
        <v>3868791</v>
      </c>
      <c r="J5" s="67">
        <v>3978563</v>
      </c>
      <c r="K5" s="67">
        <v>3251789</v>
      </c>
      <c r="L5" s="67">
        <v>2623040</v>
      </c>
      <c r="M5" s="67">
        <v>2539769</v>
      </c>
      <c r="N5" s="54">
        <v>2269790</v>
      </c>
      <c r="O5" s="54">
        <v>2692074</v>
      </c>
      <c r="P5" s="54">
        <v>3864566</v>
      </c>
      <c r="Q5" s="54">
        <v>5256545</v>
      </c>
      <c r="R5" s="54">
        <v>5729229</v>
      </c>
      <c r="S5" s="54">
        <v>2361809</v>
      </c>
      <c r="T5" s="54">
        <v>229231</v>
      </c>
      <c r="U5" s="54">
        <v>5915203</v>
      </c>
      <c r="V5" s="54">
        <v>6348214</v>
      </c>
      <c r="W5" s="54">
        <v>8016538</v>
      </c>
      <c r="X5" s="54">
        <v>9133850</v>
      </c>
      <c r="Y5" s="63">
        <v>10769569</v>
      </c>
      <c r="Z5" s="63">
        <v>12355198</v>
      </c>
      <c r="AA5" s="63">
        <v>12403716</v>
      </c>
      <c r="AB5" s="63">
        <v>12798036</v>
      </c>
      <c r="AC5" s="63">
        <v>14593176</v>
      </c>
      <c r="AD5" s="63">
        <v>15236954</v>
      </c>
      <c r="AE5" s="63">
        <v>16451572</v>
      </c>
      <c r="AF5" s="63">
        <v>15886344</v>
      </c>
      <c r="AG5" s="63">
        <v>14749440</v>
      </c>
      <c r="AH5" s="3">
        <v>12368123</v>
      </c>
      <c r="AI5" s="3">
        <v>12185669</v>
      </c>
      <c r="AJ5" s="54">
        <v>10333683</v>
      </c>
      <c r="AK5" s="54">
        <v>9339166</v>
      </c>
      <c r="AL5" s="54">
        <v>9352492</v>
      </c>
      <c r="AM5" s="54">
        <v>10683456</v>
      </c>
      <c r="AN5" s="54">
        <v>11886934</v>
      </c>
      <c r="AO5" s="54">
        <v>13734105</v>
      </c>
      <c r="AP5" s="3">
        <v>13200751</v>
      </c>
      <c r="AQ5" s="3">
        <v>13545271</v>
      </c>
      <c r="AR5" s="3">
        <v>14632891</v>
      </c>
      <c r="AS5" s="3">
        <v>17822663</v>
      </c>
      <c r="AT5" s="3">
        <v>19476075</v>
      </c>
      <c r="AU5" s="3">
        <v>19466534</v>
      </c>
      <c r="AV5" s="3">
        <v>17621090</v>
      </c>
      <c r="AW5" s="3">
        <v>18310024</v>
      </c>
      <c r="AX5" s="3">
        <v>19576850</v>
      </c>
      <c r="AY5" s="3">
        <v>19513489</v>
      </c>
      <c r="AZ5" s="3">
        <v>20256037</v>
      </c>
      <c r="BA5" s="3">
        <v>21398315</v>
      </c>
      <c r="BB5" s="3">
        <v>24657755</v>
      </c>
      <c r="BC5" s="3">
        <v>27028309</v>
      </c>
      <c r="BD5" s="3">
        <v>29883945</v>
      </c>
      <c r="BE5" s="3">
        <v>34126296</v>
      </c>
      <c r="BF5" s="3">
        <v>36275673</v>
      </c>
      <c r="BG5" s="3">
        <v>40259969</v>
      </c>
      <c r="BH5" s="3">
        <v>33935942</v>
      </c>
      <c r="BI5" s="3">
        <v>40284720</v>
      </c>
      <c r="BJ5" s="3">
        <v>49366306</v>
      </c>
      <c r="BK5" s="3">
        <v>56453773</v>
      </c>
      <c r="BL5" s="3">
        <v>52825326</v>
      </c>
      <c r="BM5" s="3">
        <v>47813862</v>
      </c>
      <c r="BN5" s="3">
        <v>51529521</v>
      </c>
      <c r="BO5" s="3">
        <v>46256413</v>
      </c>
      <c r="BP5" s="3">
        <v>48145933</v>
      </c>
      <c r="BQ5" s="3">
        <v>49458574</v>
      </c>
      <c r="BR5" s="3">
        <v>51230459</v>
      </c>
      <c r="BS5" s="3">
        <v>52699377</v>
      </c>
      <c r="BT5" s="3">
        <v>57081633</v>
      </c>
      <c r="BU5" s="3">
        <v>50418283</v>
      </c>
      <c r="BV5" s="3">
        <v>52679289</v>
      </c>
      <c r="BW5" s="3">
        <v>54237688</v>
      </c>
      <c r="BX5" s="3">
        <v>57824896</v>
      </c>
      <c r="BY5" s="3">
        <v>53875374</v>
      </c>
      <c r="BZ5" s="3">
        <v>57059929</v>
      </c>
      <c r="CA5" s="3">
        <v>57296380</v>
      </c>
      <c r="CB5" s="3">
        <v>58276619</v>
      </c>
      <c r="CC5" s="3">
        <v>61019219</v>
      </c>
      <c r="CD5" s="3">
        <v>55778568</v>
      </c>
      <c r="CE5" s="3">
        <v>60302939</v>
      </c>
      <c r="CF5" s="3">
        <v>60146921</v>
      </c>
      <c r="CG5" s="3">
        <v>64372110</v>
      </c>
      <c r="CH5" s="3">
        <v>68578366</v>
      </c>
      <c r="CI5" s="3">
        <v>73021250</v>
      </c>
      <c r="CJ5" s="3">
        <v>74757782</v>
      </c>
      <c r="CK5" s="3">
        <v>78810775</v>
      </c>
      <c r="CL5" s="3">
        <v>78957409</v>
      </c>
      <c r="CM5" s="3">
        <v>66085627</v>
      </c>
      <c r="CN5" s="3">
        <v>78036854</v>
      </c>
      <c r="CO5" s="3">
        <v>70733496</v>
      </c>
      <c r="CP5" s="3">
        <v>82885368</v>
      </c>
      <c r="CQ5" s="3">
        <v>77358918</v>
      </c>
      <c r="CR5" s="3">
        <v>75921283</v>
      </c>
      <c r="CS5" s="3">
        <v>79979854</v>
      </c>
    </row>
    <row r="6" spans="1:97" x14ac:dyDescent="0.25">
      <c r="A6" s="32" t="s">
        <v>52</v>
      </c>
      <c r="B6" s="67">
        <v>11323453</v>
      </c>
      <c r="C6" s="67">
        <v>10558767</v>
      </c>
      <c r="D6" s="67">
        <v>11417216</v>
      </c>
      <c r="E6" s="67">
        <v>11940740</v>
      </c>
      <c r="F6" s="67">
        <v>13262891</v>
      </c>
      <c r="G6" s="67">
        <v>12452640</v>
      </c>
      <c r="H6" s="67">
        <v>12852667</v>
      </c>
      <c r="I6" s="67">
        <v>11928745</v>
      </c>
      <c r="J6" s="67">
        <v>10963162</v>
      </c>
      <c r="K6" s="67">
        <v>10537940</v>
      </c>
      <c r="L6" s="67">
        <v>10396622</v>
      </c>
      <c r="M6" s="67">
        <v>11316663</v>
      </c>
      <c r="N6" s="54">
        <v>13043048</v>
      </c>
      <c r="O6" s="54">
        <v>13274855</v>
      </c>
      <c r="P6" s="54">
        <v>13642488</v>
      </c>
      <c r="Q6" s="54">
        <v>18944298</v>
      </c>
      <c r="R6" s="54">
        <v>19802409</v>
      </c>
      <c r="S6" s="54">
        <v>11791567</v>
      </c>
      <c r="T6" s="54">
        <v>12104491</v>
      </c>
      <c r="U6" s="54">
        <v>23769464</v>
      </c>
      <c r="V6" s="54">
        <v>23269783</v>
      </c>
      <c r="W6" s="54">
        <v>24914081</v>
      </c>
      <c r="X6" s="54">
        <v>27912017</v>
      </c>
      <c r="Y6" s="63">
        <v>34975706</v>
      </c>
      <c r="Z6" s="63">
        <v>36894626</v>
      </c>
      <c r="AA6" s="63">
        <v>41107803</v>
      </c>
      <c r="AB6" s="63">
        <v>42170024</v>
      </c>
      <c r="AC6" s="63">
        <v>42845769</v>
      </c>
      <c r="AD6" s="63">
        <v>46864210</v>
      </c>
      <c r="AE6" s="63">
        <v>48272348</v>
      </c>
      <c r="AF6" s="63">
        <v>48512874</v>
      </c>
      <c r="AG6" s="63">
        <v>53596212</v>
      </c>
      <c r="AH6" s="3">
        <v>54316869</v>
      </c>
      <c r="AI6" s="3">
        <v>55555371</v>
      </c>
      <c r="AJ6" s="54">
        <v>53977514</v>
      </c>
      <c r="AK6" s="54">
        <v>55966244</v>
      </c>
      <c r="AL6" s="54">
        <v>55300102</v>
      </c>
      <c r="AM6" s="54">
        <v>58964106</v>
      </c>
      <c r="AN6" s="54">
        <v>62503474</v>
      </c>
      <c r="AO6" s="54">
        <v>65437269</v>
      </c>
      <c r="AP6" s="3">
        <v>75334738</v>
      </c>
      <c r="AQ6" s="3">
        <v>79054834</v>
      </c>
      <c r="AR6" s="3">
        <v>158323302</v>
      </c>
      <c r="AS6" s="3">
        <v>102235230</v>
      </c>
      <c r="AT6" s="3">
        <v>124234596</v>
      </c>
      <c r="AU6" s="3">
        <v>124941417</v>
      </c>
      <c r="AV6" s="3">
        <v>125410637</v>
      </c>
      <c r="AW6" s="3">
        <v>122634760</v>
      </c>
      <c r="AX6" s="3">
        <v>129958411</v>
      </c>
      <c r="AY6" s="3">
        <v>140962884</v>
      </c>
      <c r="AZ6" s="3">
        <v>155015201</v>
      </c>
      <c r="BA6" s="3">
        <v>170573926</v>
      </c>
      <c r="BB6" s="3">
        <v>180490796</v>
      </c>
      <c r="BC6" s="3">
        <v>190987703</v>
      </c>
      <c r="BD6" s="3">
        <v>193580876</v>
      </c>
      <c r="BE6" s="3">
        <v>161427731</v>
      </c>
      <c r="BF6" s="3">
        <v>272865552</v>
      </c>
      <c r="BG6" s="3">
        <v>285339737</v>
      </c>
      <c r="BH6" s="3">
        <v>311235792</v>
      </c>
      <c r="BI6" s="3">
        <v>279837644</v>
      </c>
      <c r="BJ6" s="3">
        <v>301372706</v>
      </c>
      <c r="BK6" s="3">
        <v>304762167</v>
      </c>
      <c r="BL6" s="3">
        <v>313409289</v>
      </c>
      <c r="BM6" s="3">
        <v>314472398</v>
      </c>
      <c r="BN6" s="3">
        <v>303531401</v>
      </c>
      <c r="BO6" s="3">
        <v>316634850</v>
      </c>
      <c r="BP6" s="3">
        <v>328157655</v>
      </c>
      <c r="BQ6" s="3">
        <v>318232668</v>
      </c>
      <c r="BR6" s="3">
        <v>324325985</v>
      </c>
      <c r="BS6" s="3">
        <v>343336777</v>
      </c>
      <c r="BT6" s="3">
        <v>341944301</v>
      </c>
      <c r="BU6" s="3">
        <v>357885024</v>
      </c>
      <c r="BV6" s="3">
        <v>366391500</v>
      </c>
      <c r="BW6" s="3">
        <v>370921994</v>
      </c>
      <c r="BX6" s="3">
        <v>371945673</v>
      </c>
      <c r="BY6" s="3">
        <v>384693470</v>
      </c>
      <c r="BZ6" s="3">
        <v>381639081</v>
      </c>
      <c r="CA6" s="3">
        <v>389843043</v>
      </c>
      <c r="CB6" s="3">
        <v>399887514</v>
      </c>
      <c r="CC6" s="3">
        <v>429806446</v>
      </c>
      <c r="CD6" s="3">
        <v>398093125</v>
      </c>
      <c r="CE6" s="3">
        <v>434277625</v>
      </c>
      <c r="CF6" s="3">
        <v>469445761</v>
      </c>
      <c r="CG6" s="3">
        <v>478984376</v>
      </c>
      <c r="CH6" s="3">
        <v>489216691</v>
      </c>
      <c r="CI6" s="3">
        <v>494744301</v>
      </c>
      <c r="CJ6" s="3">
        <v>483466809</v>
      </c>
      <c r="CK6" s="3">
        <v>479509699</v>
      </c>
      <c r="CL6" s="3">
        <v>444827674</v>
      </c>
      <c r="CM6" s="3">
        <v>432841562</v>
      </c>
      <c r="CN6" s="3">
        <v>424656244</v>
      </c>
      <c r="CO6" s="3">
        <v>433960253</v>
      </c>
      <c r="CP6" s="3">
        <v>416651889</v>
      </c>
      <c r="CQ6" s="3">
        <v>439733788</v>
      </c>
      <c r="CR6" s="3">
        <v>454354280</v>
      </c>
      <c r="CS6" s="3">
        <v>487948070</v>
      </c>
    </row>
    <row r="7" spans="1:97" x14ac:dyDescent="0.25">
      <c r="A7" s="32" t="s">
        <v>53</v>
      </c>
      <c r="B7" s="67">
        <v>24587712</v>
      </c>
      <c r="C7" s="67">
        <v>26933906</v>
      </c>
      <c r="D7" s="67">
        <v>31913955</v>
      </c>
      <c r="E7" s="67">
        <v>34344792</v>
      </c>
      <c r="F7" s="67">
        <v>36912628</v>
      </c>
      <c r="G7" s="67">
        <v>38742047</v>
      </c>
      <c r="H7" s="67">
        <v>42537461</v>
      </c>
      <c r="I7" s="67">
        <v>42280264</v>
      </c>
      <c r="J7" s="67">
        <v>43626537</v>
      </c>
      <c r="K7" s="67">
        <v>46251043</v>
      </c>
      <c r="L7" s="67">
        <v>48400869</v>
      </c>
      <c r="M7" s="67">
        <v>47559236</v>
      </c>
      <c r="N7" s="54">
        <v>48641452</v>
      </c>
      <c r="O7" s="54">
        <v>45217166</v>
      </c>
      <c r="P7" s="54">
        <v>45527901</v>
      </c>
      <c r="Q7" s="54">
        <v>45087033</v>
      </c>
      <c r="R7" s="54">
        <v>46181948</v>
      </c>
      <c r="S7" s="54">
        <v>19018171</v>
      </c>
      <c r="T7" s="54">
        <v>20276535</v>
      </c>
      <c r="U7" s="54">
        <v>44920976</v>
      </c>
      <c r="V7" s="54">
        <v>49321573</v>
      </c>
      <c r="W7" s="54">
        <v>48821381</v>
      </c>
      <c r="X7" s="54">
        <v>55197553</v>
      </c>
      <c r="Y7" s="63">
        <v>79551909</v>
      </c>
      <c r="Z7" s="63">
        <v>69950310</v>
      </c>
      <c r="AA7" s="63">
        <v>74588868</v>
      </c>
      <c r="AB7" s="63">
        <v>73803598</v>
      </c>
      <c r="AC7" s="63">
        <v>74193839</v>
      </c>
      <c r="AD7" s="63">
        <v>80363112</v>
      </c>
      <c r="AE7" s="63">
        <v>84902828</v>
      </c>
      <c r="AF7" s="63">
        <v>92328298</v>
      </c>
      <c r="AG7" s="63">
        <v>108577362</v>
      </c>
      <c r="AH7" s="3">
        <v>112041623</v>
      </c>
      <c r="AI7" s="3">
        <v>108610497</v>
      </c>
      <c r="AJ7" s="54">
        <v>108035943</v>
      </c>
      <c r="AK7" s="54">
        <v>93585846</v>
      </c>
      <c r="AL7" s="54">
        <v>95355193</v>
      </c>
      <c r="AM7" s="54">
        <v>96911570</v>
      </c>
      <c r="AN7" s="54">
        <v>99993682</v>
      </c>
      <c r="AO7" s="54">
        <v>98379353</v>
      </c>
      <c r="AP7" s="3">
        <v>92319865</v>
      </c>
      <c r="AQ7" s="3">
        <v>86697505</v>
      </c>
      <c r="AR7" s="3">
        <v>87528098</v>
      </c>
      <c r="AS7" s="3">
        <v>87467611</v>
      </c>
      <c r="AT7" s="3">
        <v>89537919</v>
      </c>
      <c r="AU7" s="3">
        <v>86836751</v>
      </c>
      <c r="AV7" s="3">
        <v>90191690</v>
      </c>
      <c r="AW7" s="3">
        <v>93777279</v>
      </c>
      <c r="AX7" s="3">
        <v>88354809</v>
      </c>
      <c r="AY7" s="3">
        <v>84343471</v>
      </c>
      <c r="AZ7" s="3">
        <v>85262383</v>
      </c>
      <c r="BA7" s="3">
        <v>83191770</v>
      </c>
      <c r="BB7" s="3">
        <v>90970454</v>
      </c>
      <c r="BC7" s="3">
        <v>79777970</v>
      </c>
      <c r="BD7" s="3">
        <v>76891516</v>
      </c>
      <c r="BE7" s="3">
        <v>76644399</v>
      </c>
      <c r="BF7" s="3">
        <v>79142333</v>
      </c>
      <c r="BG7" s="3">
        <v>81881563</v>
      </c>
      <c r="BH7" s="3">
        <v>78324923</v>
      </c>
      <c r="BI7" s="3">
        <v>77496318</v>
      </c>
      <c r="BJ7" s="3">
        <v>78055872</v>
      </c>
      <c r="BK7" s="3">
        <v>72154583</v>
      </c>
      <c r="BL7" s="3">
        <v>73712297</v>
      </c>
      <c r="BM7" s="3">
        <v>75307717</v>
      </c>
      <c r="BN7" s="3">
        <v>79792727</v>
      </c>
      <c r="BO7" s="3">
        <v>86626775</v>
      </c>
      <c r="BP7" s="3">
        <v>87685280</v>
      </c>
      <c r="BQ7" s="3">
        <v>79826395</v>
      </c>
      <c r="BR7" s="3">
        <v>85967000</v>
      </c>
      <c r="BS7" s="3">
        <v>87778330</v>
      </c>
      <c r="BT7" s="3">
        <v>96390519</v>
      </c>
      <c r="BU7" s="3">
        <v>109706849</v>
      </c>
      <c r="BV7" s="3">
        <v>107186283</v>
      </c>
      <c r="BW7" s="3">
        <v>109438219</v>
      </c>
      <c r="BX7" s="3">
        <v>114323960</v>
      </c>
      <c r="BY7" s="3">
        <v>94088904</v>
      </c>
      <c r="BZ7" s="3">
        <v>94601682</v>
      </c>
      <c r="CA7" s="3">
        <v>104707695</v>
      </c>
      <c r="CB7" s="3">
        <v>106374985</v>
      </c>
      <c r="CC7" s="3">
        <v>91679829</v>
      </c>
      <c r="CD7" s="3">
        <v>86845741</v>
      </c>
      <c r="CE7" s="3">
        <v>94838138</v>
      </c>
      <c r="CF7" s="3">
        <v>76079180</v>
      </c>
      <c r="CG7" s="3">
        <v>81033630</v>
      </c>
      <c r="CH7" s="3">
        <v>86607565</v>
      </c>
      <c r="CI7" s="3">
        <v>88616782</v>
      </c>
      <c r="CJ7" s="3">
        <v>101843336</v>
      </c>
      <c r="CK7" s="3">
        <v>104672632</v>
      </c>
      <c r="CL7" s="3">
        <v>105415051</v>
      </c>
      <c r="CM7" s="3">
        <v>98400258</v>
      </c>
      <c r="CN7" s="3">
        <v>100201313</v>
      </c>
      <c r="CO7" s="3">
        <v>107474624</v>
      </c>
      <c r="CP7" s="3">
        <v>113615867</v>
      </c>
      <c r="CQ7" s="3">
        <v>108738857</v>
      </c>
      <c r="CR7" s="3">
        <v>116148294</v>
      </c>
      <c r="CS7" s="3">
        <v>117884097</v>
      </c>
    </row>
    <row r="8" spans="1:97" ht="13.8" thickBot="1" x14ac:dyDescent="0.3">
      <c r="A8" s="33" t="s">
        <v>54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9">
        <v>0</v>
      </c>
      <c r="O8" s="69">
        <v>0</v>
      </c>
      <c r="P8" s="69">
        <v>0</v>
      </c>
      <c r="Q8" s="69">
        <v>0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69">
        <v>0</v>
      </c>
      <c r="Y8" s="72">
        <v>596934</v>
      </c>
      <c r="Z8" s="72">
        <v>66121</v>
      </c>
      <c r="AA8" s="72">
        <v>714725</v>
      </c>
      <c r="AB8" s="72">
        <v>774439</v>
      </c>
      <c r="AC8" s="72">
        <v>891843</v>
      </c>
      <c r="AD8" s="72">
        <v>899379</v>
      </c>
      <c r="AE8" s="72">
        <v>827821</v>
      </c>
      <c r="AF8" s="72">
        <v>657449</v>
      </c>
      <c r="AG8" s="72">
        <v>539423</v>
      </c>
      <c r="AH8" s="73">
        <v>1130534</v>
      </c>
      <c r="AI8" s="73">
        <v>1533370</v>
      </c>
      <c r="AJ8" s="69">
        <v>1151162</v>
      </c>
      <c r="AK8" s="69">
        <v>1320982</v>
      </c>
      <c r="AL8" s="69">
        <v>1708362</v>
      </c>
      <c r="AM8" s="69">
        <v>2055034</v>
      </c>
      <c r="AN8" s="69">
        <v>2105669</v>
      </c>
      <c r="AO8" s="69">
        <v>2810307</v>
      </c>
      <c r="AP8" s="73">
        <v>3097910</v>
      </c>
      <c r="AQ8" s="73">
        <v>2530178</v>
      </c>
      <c r="AR8" s="73">
        <v>2755688</v>
      </c>
      <c r="AS8" s="73">
        <v>2218507</v>
      </c>
      <c r="AT8" s="73">
        <v>2469550</v>
      </c>
      <c r="AU8" s="73">
        <v>2483214</v>
      </c>
      <c r="AV8" s="73">
        <v>2361071</v>
      </c>
      <c r="AW8" s="73">
        <v>2734025</v>
      </c>
      <c r="AX8" s="73">
        <v>3246234</v>
      </c>
      <c r="AY8" s="73">
        <v>2715182</v>
      </c>
      <c r="AZ8" s="73">
        <v>3297223</v>
      </c>
      <c r="BA8" s="73">
        <v>2914379</v>
      </c>
      <c r="BB8" s="73">
        <v>2495733</v>
      </c>
      <c r="BC8" s="73">
        <v>2462326</v>
      </c>
      <c r="BD8" s="73">
        <v>2432833</v>
      </c>
      <c r="BE8" s="73">
        <v>2420967</v>
      </c>
      <c r="BF8" s="73">
        <v>2762453</v>
      </c>
      <c r="BG8" s="73">
        <v>2840348</v>
      </c>
      <c r="BH8" s="73">
        <v>4018178</v>
      </c>
      <c r="BI8" s="73">
        <v>18612366</v>
      </c>
      <c r="BJ8" s="73">
        <v>18031348</v>
      </c>
      <c r="BK8" s="73">
        <v>19002378</v>
      </c>
      <c r="BL8" s="73">
        <v>17354491</v>
      </c>
      <c r="BM8" s="73">
        <v>22039647</v>
      </c>
      <c r="BN8" s="73">
        <v>14977304</v>
      </c>
      <c r="BO8" s="73">
        <v>16907000</v>
      </c>
      <c r="BP8" s="73">
        <v>16691696</v>
      </c>
      <c r="BQ8" s="73">
        <v>17239282</v>
      </c>
      <c r="BR8" s="73">
        <v>17438770</v>
      </c>
      <c r="BS8" s="73">
        <v>18178753</v>
      </c>
      <c r="BT8" s="73">
        <v>15980533</v>
      </c>
      <c r="BU8" s="73">
        <v>18278509</v>
      </c>
      <c r="BV8" s="73">
        <v>18231391</v>
      </c>
      <c r="BW8" s="73">
        <v>15501460</v>
      </c>
      <c r="BX8" s="73">
        <v>15660210</v>
      </c>
      <c r="BY8" s="73">
        <v>15282087</v>
      </c>
      <c r="BZ8" s="73">
        <v>16308013</v>
      </c>
      <c r="CA8" s="73">
        <v>17589127</v>
      </c>
      <c r="CB8" s="73">
        <v>21521176</v>
      </c>
      <c r="CC8" s="73">
        <v>24841954</v>
      </c>
      <c r="CD8" s="73">
        <v>21088296</v>
      </c>
      <c r="CE8" s="73">
        <f>24815038+25900</f>
        <v>24840938</v>
      </c>
      <c r="CF8" s="73">
        <v>29014947</v>
      </c>
      <c r="CG8" s="73">
        <f>29268013+100174</f>
        <v>29368187</v>
      </c>
      <c r="CH8" s="73">
        <v>31248246</v>
      </c>
      <c r="CI8" s="73">
        <v>32626536</v>
      </c>
      <c r="CJ8" s="73">
        <v>34115569</v>
      </c>
      <c r="CK8" s="73">
        <v>33116720</v>
      </c>
      <c r="CL8" s="73">
        <v>32666162</v>
      </c>
      <c r="CM8" s="73">
        <v>32006565</v>
      </c>
      <c r="CN8" s="73">
        <v>32531503</v>
      </c>
      <c r="CO8" s="73">
        <v>32012799</v>
      </c>
      <c r="CP8" s="73">
        <v>34796520</v>
      </c>
      <c r="CQ8" s="73">
        <v>34068168</v>
      </c>
      <c r="CR8" s="73">
        <v>32758024</v>
      </c>
      <c r="CS8" s="73">
        <v>35738509</v>
      </c>
    </row>
    <row r="9" spans="1:97" x14ac:dyDescent="0.25">
      <c r="A9" s="30" t="s">
        <v>0</v>
      </c>
      <c r="B9" s="71">
        <v>132693256</v>
      </c>
      <c r="C9" s="71">
        <v>138823023</v>
      </c>
      <c r="D9" s="71">
        <v>150680376</v>
      </c>
      <c r="E9" s="71">
        <v>145680348</v>
      </c>
      <c r="F9" s="71">
        <v>136667186</v>
      </c>
      <c r="G9" s="71">
        <v>140355942</v>
      </c>
      <c r="H9" s="71">
        <v>123098810</v>
      </c>
      <c r="I9" s="71">
        <v>131795382</v>
      </c>
      <c r="J9" s="71">
        <v>135076207</v>
      </c>
      <c r="K9" s="71">
        <v>121013466</v>
      </c>
      <c r="L9" s="71">
        <v>106479359</v>
      </c>
      <c r="M9" s="71">
        <v>107267574</v>
      </c>
      <c r="N9" s="71">
        <v>105986383</v>
      </c>
      <c r="O9" s="71">
        <v>113069445</v>
      </c>
      <c r="P9" s="71">
        <v>119833083</v>
      </c>
      <c r="Q9" s="71">
        <v>136821063</v>
      </c>
      <c r="R9" s="71">
        <v>147992151</v>
      </c>
      <c r="S9" s="71">
        <v>90355099</v>
      </c>
      <c r="T9" s="71">
        <v>94462325</v>
      </c>
      <c r="U9" s="71">
        <v>166782443</v>
      </c>
      <c r="V9" s="71">
        <v>182730931</v>
      </c>
      <c r="W9" s="71">
        <v>191138442</v>
      </c>
      <c r="X9" s="71">
        <v>227021909</v>
      </c>
      <c r="Y9" s="71">
        <v>271235941</v>
      </c>
      <c r="Z9" s="71">
        <v>285929637</v>
      </c>
      <c r="AA9" s="71">
        <v>283034178</v>
      </c>
      <c r="AB9" s="71">
        <v>295985657</v>
      </c>
      <c r="AC9" s="71">
        <v>338288133</v>
      </c>
      <c r="AD9" s="71">
        <v>358491761</v>
      </c>
      <c r="AE9" s="71">
        <v>389664081</v>
      </c>
      <c r="AF9" s="71">
        <v>387322075</v>
      </c>
      <c r="AG9" s="71">
        <v>402763559</v>
      </c>
      <c r="AH9" s="71">
        <v>369477032</v>
      </c>
      <c r="AI9" s="71">
        <v>370556388</v>
      </c>
      <c r="AJ9" s="71">
        <v>332543048</v>
      </c>
      <c r="AK9" s="71">
        <v>287830478</v>
      </c>
      <c r="AL9" s="71">
        <v>283510439</v>
      </c>
      <c r="AM9" s="71">
        <v>331009143</v>
      </c>
      <c r="AN9" s="71">
        <v>370812581</v>
      </c>
      <c r="AO9" s="71">
        <v>406742200</v>
      </c>
      <c r="AP9" s="71">
        <v>428707941</v>
      </c>
      <c r="AQ9" s="71">
        <v>402561856</v>
      </c>
      <c r="AR9" s="71">
        <v>531706942</v>
      </c>
      <c r="AS9" s="71">
        <v>500325405</v>
      </c>
      <c r="AT9" s="71">
        <v>532948904</v>
      </c>
      <c r="AU9" s="71">
        <v>518400595</v>
      </c>
      <c r="AV9" s="71">
        <v>471272575</v>
      </c>
      <c r="AW9" s="71">
        <v>484856099</v>
      </c>
      <c r="AX9" s="71">
        <v>514435715</v>
      </c>
      <c r="AY9" s="71">
        <v>505174069</v>
      </c>
      <c r="AZ9" s="71">
        <v>530887994</v>
      </c>
      <c r="BA9" s="71">
        <v>550710504</v>
      </c>
      <c r="BB9" s="71">
        <v>600658440</v>
      </c>
      <c r="BC9" s="71">
        <v>602787673</v>
      </c>
      <c r="BD9" s="71">
        <v>624950923</v>
      </c>
      <c r="BE9" s="71">
        <v>633534732</v>
      </c>
      <c r="BF9" s="71">
        <v>748012516</v>
      </c>
      <c r="BG9" s="71">
        <v>797605914</v>
      </c>
      <c r="BH9" s="71">
        <v>813077043</v>
      </c>
      <c r="BI9" s="71">
        <v>813611697</v>
      </c>
      <c r="BJ9" s="71">
        <v>875846314</v>
      </c>
      <c r="BK9" s="71">
        <v>859405400</v>
      </c>
      <c r="BL9" s="71">
        <v>849267217</v>
      </c>
      <c r="BM9" s="71">
        <v>876945831</v>
      </c>
      <c r="BN9" s="71">
        <v>850460357</v>
      </c>
      <c r="BO9" s="71">
        <v>868388721</v>
      </c>
      <c r="BP9" s="71">
        <v>894786474</v>
      </c>
      <c r="BQ9" s="71">
        <v>926671729</v>
      </c>
      <c r="BR9" s="71">
        <v>972220006</v>
      </c>
      <c r="BS9" s="71">
        <v>1006792899</v>
      </c>
      <c r="BT9" s="71">
        <v>1023856617</v>
      </c>
      <c r="BU9" s="71">
        <v>1162167012</v>
      </c>
      <c r="BV9" s="71">
        <v>1136392657</v>
      </c>
      <c r="BW9" s="71">
        <v>1186937402</v>
      </c>
      <c r="BX9" s="71">
        <v>1219806467</v>
      </c>
      <c r="BY9" s="71">
        <v>1141435143</v>
      </c>
      <c r="BZ9" s="71">
        <v>1224115444</v>
      </c>
      <c r="CA9" s="71">
        <v>1258998730</v>
      </c>
      <c r="CB9" s="71">
        <v>1288076785</v>
      </c>
      <c r="CC9" s="71">
        <v>1354355873</v>
      </c>
      <c r="CD9" s="71">
        <f>SUM(CD4:CD8)</f>
        <v>1166438459</v>
      </c>
      <c r="CE9" s="71">
        <f>SUM(CE4:CE8)</f>
        <v>1311927447</v>
      </c>
      <c r="CF9" s="71">
        <f>SUM(CF4:CF8)</f>
        <v>1393316084</v>
      </c>
      <c r="CG9" s="71">
        <f>SUM(CG4:CG8)</f>
        <v>1475017393</v>
      </c>
      <c r="CH9" s="71">
        <v>1582121025</v>
      </c>
      <c r="CI9" s="71">
        <v>1683474345</v>
      </c>
      <c r="CJ9" s="71">
        <v>1664247397</v>
      </c>
      <c r="CK9" s="71">
        <v>1762381145</v>
      </c>
      <c r="CL9" s="71">
        <v>1690154274</v>
      </c>
      <c r="CM9" s="71">
        <v>1550615344</v>
      </c>
      <c r="CN9" s="71">
        <v>1546896748</v>
      </c>
      <c r="CO9" s="71">
        <v>1604396080</v>
      </c>
      <c r="CP9" s="71">
        <v>1725666130</v>
      </c>
      <c r="CQ9" s="71">
        <v>1799705907</v>
      </c>
      <c r="CR9" s="71">
        <v>1801964416</v>
      </c>
      <c r="CS9" s="71">
        <v>1927430968</v>
      </c>
    </row>
    <row r="10" spans="1:97" ht="10.5" customHeight="1" x14ac:dyDescent="0.25">
      <c r="A10" s="18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3"/>
      <c r="Z10" s="4"/>
      <c r="AA10" s="4"/>
      <c r="AB10" s="4"/>
      <c r="AC10" s="4"/>
      <c r="AD10" s="4"/>
      <c r="AE10" s="4"/>
      <c r="AF10" s="4"/>
      <c r="AG10" s="4"/>
      <c r="AH10" s="4"/>
      <c r="AI10" s="57"/>
      <c r="AJ10" s="4"/>
      <c r="AK10" s="57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57"/>
      <c r="CB10" s="4"/>
      <c r="CC10" s="4"/>
      <c r="CD10" s="4"/>
    </row>
    <row r="11" spans="1:97" x14ac:dyDescent="0.25"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61"/>
      <c r="AK11" s="1"/>
      <c r="AO11" s="1"/>
      <c r="BL11" s="1"/>
      <c r="CA11" s="1"/>
    </row>
    <row r="12" spans="1:97" x14ac:dyDescent="0.25">
      <c r="H12" s="1"/>
      <c r="AH12" s="1"/>
      <c r="AI12" s="1"/>
      <c r="AJ12" s="1"/>
      <c r="AK12" s="1"/>
      <c r="AL12" s="1"/>
      <c r="AM12" s="1"/>
      <c r="AN12" s="1"/>
      <c r="AO12" s="1"/>
      <c r="BC12" s="1"/>
      <c r="BD12" s="1"/>
      <c r="BE12" s="1"/>
      <c r="BF12" s="1"/>
      <c r="BG12" s="1"/>
    </row>
    <row r="17" spans="85:97" x14ac:dyDescent="0.25">
      <c r="CG17" s="117"/>
      <c r="CH17" s="117"/>
      <c r="CO17" s="111"/>
      <c r="CP17" s="120"/>
      <c r="CQ17" s="120"/>
      <c r="CR17" s="120"/>
      <c r="CS17" s="120"/>
    </row>
    <row r="18" spans="85:97" x14ac:dyDescent="0.25">
      <c r="CG18" s="118"/>
      <c r="CH18" s="118"/>
      <c r="CO18" s="111"/>
      <c r="CP18" s="120"/>
      <c r="CQ18" s="120"/>
      <c r="CR18" s="120"/>
      <c r="CS18" s="120"/>
    </row>
    <row r="19" spans="85:97" x14ac:dyDescent="0.25">
      <c r="CG19" s="117"/>
      <c r="CH19" s="117"/>
      <c r="CO19" s="111"/>
      <c r="CP19" s="120"/>
      <c r="CQ19" s="120"/>
      <c r="CR19" s="120"/>
      <c r="CS19" s="120"/>
    </row>
    <row r="20" spans="85:97" x14ac:dyDescent="0.25">
      <c r="CG20" s="118"/>
      <c r="CH20" s="118"/>
    </row>
    <row r="21" spans="85:97" x14ac:dyDescent="0.25">
      <c r="CG21" s="117"/>
      <c r="CH21" s="117"/>
    </row>
    <row r="22" spans="85:97" x14ac:dyDescent="0.25">
      <c r="CG22" s="118"/>
      <c r="CH22" s="118"/>
      <c r="CO22" s="111"/>
      <c r="CP22" s="120"/>
      <c r="CQ22" s="120"/>
      <c r="CR22" s="120"/>
      <c r="CS22" s="120"/>
    </row>
    <row r="23" spans="85:97" x14ac:dyDescent="0.25">
      <c r="CG23" s="119"/>
      <c r="CH23" s="119"/>
      <c r="CO23" s="111"/>
      <c r="CP23" s="120"/>
      <c r="CQ23" s="120"/>
      <c r="CR23" s="120"/>
      <c r="CS23" s="120"/>
    </row>
    <row r="24" spans="85:97" x14ac:dyDescent="0.25">
      <c r="CO24" s="111"/>
      <c r="CP24" s="120"/>
      <c r="CQ24" s="120"/>
      <c r="CR24" s="120"/>
      <c r="CS24" s="120"/>
    </row>
  </sheetData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40"/>
  <sheetViews>
    <sheetView workbookViewId="0">
      <pane xSplit="10" topLeftCell="AA1" activePane="topRight" state="frozen"/>
      <selection pane="topRight"/>
    </sheetView>
  </sheetViews>
  <sheetFormatPr baseColWidth="10" defaultColWidth="11.44140625" defaultRowHeight="13.2" x14ac:dyDescent="0.25"/>
  <cols>
    <col min="1" max="1" width="72.33203125" customWidth="1"/>
    <col min="2" max="2" width="9.44140625" customWidth="1"/>
    <col min="3" max="3" width="8.88671875" bestFit="1" customWidth="1"/>
    <col min="4" max="6" width="9.44140625" customWidth="1"/>
    <col min="7" max="7" width="8.88671875" customWidth="1"/>
    <col min="8" max="8" width="6.33203125" customWidth="1"/>
    <col min="9" max="10" width="8.88671875" customWidth="1"/>
    <col min="11" max="22" width="8.88671875" bestFit="1" customWidth="1"/>
    <col min="23" max="23" width="18.109375" customWidth="1"/>
  </cols>
  <sheetData>
    <row r="1" spans="1:33" x14ac:dyDescent="0.25">
      <c r="A1" s="7" t="s">
        <v>159</v>
      </c>
      <c r="B1" s="10"/>
      <c r="C1" s="10"/>
      <c r="D1" s="11"/>
      <c r="E1" s="11"/>
      <c r="F1" s="11"/>
      <c r="G1" s="11"/>
      <c r="H1" s="11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33" ht="10.5" customHeight="1" x14ac:dyDescent="0.25">
      <c r="A2" s="18" t="s">
        <v>178</v>
      </c>
      <c r="B2" s="10"/>
      <c r="C2" s="10"/>
      <c r="D2" s="11"/>
      <c r="E2" s="11"/>
      <c r="F2" s="11"/>
      <c r="G2" s="11"/>
      <c r="H2" s="11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33" ht="13.8" thickBot="1" x14ac:dyDescent="0.3">
      <c r="A3" s="21"/>
      <c r="B3" s="23" t="s">
        <v>140</v>
      </c>
      <c r="C3" s="23" t="s">
        <v>141</v>
      </c>
      <c r="D3" s="23" t="s">
        <v>14</v>
      </c>
      <c r="E3" s="23" t="s">
        <v>15</v>
      </c>
      <c r="F3" s="23" t="s">
        <v>16</v>
      </c>
      <c r="G3" s="23" t="s">
        <v>17</v>
      </c>
      <c r="H3" s="23" t="s">
        <v>48</v>
      </c>
      <c r="I3" s="23" t="s">
        <v>49</v>
      </c>
      <c r="J3" s="23" t="s">
        <v>50</v>
      </c>
      <c r="K3" s="23" t="s">
        <v>58</v>
      </c>
      <c r="L3" s="23" t="s">
        <v>59</v>
      </c>
      <c r="M3" s="23" t="s">
        <v>61</v>
      </c>
      <c r="N3" s="23" t="s">
        <v>62</v>
      </c>
      <c r="O3" s="23" t="s">
        <v>63</v>
      </c>
      <c r="P3" s="23" t="s">
        <v>64</v>
      </c>
      <c r="Q3" s="23" t="s">
        <v>66</v>
      </c>
      <c r="R3" s="23" t="s">
        <v>165</v>
      </c>
      <c r="S3" s="23" t="s">
        <v>166</v>
      </c>
      <c r="T3" s="23" t="s">
        <v>167</v>
      </c>
      <c r="U3" s="23" t="s">
        <v>168</v>
      </c>
      <c r="V3" s="23" t="s">
        <v>185</v>
      </c>
      <c r="W3" s="23" t="s">
        <v>188</v>
      </c>
      <c r="X3" s="23" t="s">
        <v>189</v>
      </c>
      <c r="Y3" s="23" t="s">
        <v>197</v>
      </c>
      <c r="Z3" s="23" t="s">
        <v>200</v>
      </c>
      <c r="AA3" s="23" t="s">
        <v>204</v>
      </c>
      <c r="AB3" s="23" t="s">
        <v>207</v>
      </c>
      <c r="AC3" s="23" t="s">
        <v>210</v>
      </c>
      <c r="AD3" s="23" t="s">
        <v>213</v>
      </c>
      <c r="AE3" s="23" t="s">
        <v>216</v>
      </c>
      <c r="AF3" s="23" t="s">
        <v>219</v>
      </c>
      <c r="AG3" s="23" t="s">
        <v>220</v>
      </c>
    </row>
    <row r="4" spans="1:33" x14ac:dyDescent="0.25">
      <c r="A4" s="79" t="s">
        <v>23</v>
      </c>
      <c r="B4" s="80" t="s">
        <v>148</v>
      </c>
      <c r="C4" s="80" t="s">
        <v>149</v>
      </c>
      <c r="D4" s="80" t="s">
        <v>28</v>
      </c>
      <c r="E4" s="80" t="s">
        <v>29</v>
      </c>
      <c r="F4" s="80" t="s">
        <v>30</v>
      </c>
      <c r="G4" s="80" t="s">
        <v>30</v>
      </c>
      <c r="H4" s="80">
        <v>76</v>
      </c>
      <c r="I4" s="80">
        <v>75</v>
      </c>
      <c r="J4" s="80">
        <v>80</v>
      </c>
      <c r="K4" s="80">
        <v>74</v>
      </c>
      <c r="L4" s="80">
        <v>75</v>
      </c>
      <c r="M4" s="80">
        <v>70</v>
      </c>
      <c r="N4" s="80">
        <v>73</v>
      </c>
      <c r="O4" s="80">
        <v>71</v>
      </c>
      <c r="P4" s="80">
        <v>69</v>
      </c>
      <c r="Q4" s="80">
        <v>107</v>
      </c>
      <c r="R4" s="80">
        <v>136</v>
      </c>
      <c r="S4" s="80">
        <v>122</v>
      </c>
      <c r="T4" s="80">
        <v>122</v>
      </c>
      <c r="U4" s="80">
        <v>123</v>
      </c>
      <c r="V4" s="80">
        <v>125</v>
      </c>
      <c r="W4" s="80">
        <v>171</v>
      </c>
      <c r="X4" s="80">
        <v>176</v>
      </c>
      <c r="Y4" s="80">
        <v>178</v>
      </c>
      <c r="Z4" s="80">
        <v>164</v>
      </c>
      <c r="AA4" s="80">
        <v>173</v>
      </c>
      <c r="AB4" s="80">
        <f>AB14+AB24+AB34</f>
        <v>172</v>
      </c>
      <c r="AC4" s="80">
        <v>167</v>
      </c>
      <c r="AD4" s="80">
        <v>168</v>
      </c>
      <c r="AE4" s="80">
        <v>160</v>
      </c>
      <c r="AF4" s="80">
        <v>169</v>
      </c>
      <c r="AG4" s="80">
        <v>140</v>
      </c>
    </row>
    <row r="5" spans="1:33" x14ac:dyDescent="0.25">
      <c r="A5" s="21" t="s">
        <v>27</v>
      </c>
      <c r="B5" s="37" t="s">
        <v>150</v>
      </c>
      <c r="C5" s="37" t="s">
        <v>151</v>
      </c>
      <c r="D5" s="37" t="s">
        <v>31</v>
      </c>
      <c r="E5" s="37" t="s">
        <v>32</v>
      </c>
      <c r="F5" s="81" t="s">
        <v>32</v>
      </c>
      <c r="G5" s="37" t="s">
        <v>33</v>
      </c>
      <c r="H5" s="37">
        <v>183</v>
      </c>
      <c r="I5" s="37">
        <v>172</v>
      </c>
      <c r="J5" s="37">
        <v>216</v>
      </c>
      <c r="K5" s="37">
        <v>212</v>
      </c>
      <c r="L5" s="37">
        <v>210</v>
      </c>
      <c r="M5" s="37">
        <v>208</v>
      </c>
      <c r="N5" s="37">
        <v>212</v>
      </c>
      <c r="O5" s="37">
        <v>244</v>
      </c>
      <c r="P5" s="37">
        <v>242</v>
      </c>
      <c r="Q5" s="37">
        <v>381</v>
      </c>
      <c r="R5" s="37">
        <v>377</v>
      </c>
      <c r="S5" s="37">
        <v>363</v>
      </c>
      <c r="T5" s="37">
        <v>362</v>
      </c>
      <c r="U5" s="37">
        <v>364</v>
      </c>
      <c r="V5" s="37">
        <v>399</v>
      </c>
      <c r="W5" s="37">
        <v>401</v>
      </c>
      <c r="X5" s="37">
        <v>405</v>
      </c>
      <c r="Y5" s="37">
        <v>422</v>
      </c>
      <c r="Z5" s="37">
        <v>400</v>
      </c>
      <c r="AA5" s="37">
        <v>397</v>
      </c>
      <c r="AB5" s="37">
        <f>AB15+AB25+AB35</f>
        <v>433</v>
      </c>
      <c r="AC5" s="37">
        <v>450</v>
      </c>
      <c r="AD5" s="37">
        <v>449</v>
      </c>
      <c r="AE5" s="37">
        <v>473</v>
      </c>
      <c r="AF5" s="37">
        <v>495</v>
      </c>
      <c r="AG5" s="37">
        <v>485</v>
      </c>
    </row>
    <row r="6" spans="1:33" x14ac:dyDescent="0.25">
      <c r="A6" s="21" t="s">
        <v>24</v>
      </c>
      <c r="B6" s="37" t="s">
        <v>152</v>
      </c>
      <c r="C6" s="37" t="s">
        <v>153</v>
      </c>
      <c r="D6" s="37" t="s">
        <v>34</v>
      </c>
      <c r="E6" s="37" t="s">
        <v>35</v>
      </c>
      <c r="F6" s="37" t="s">
        <v>36</v>
      </c>
      <c r="G6" s="37" t="s">
        <v>36</v>
      </c>
      <c r="H6" s="37">
        <v>56</v>
      </c>
      <c r="I6" s="37">
        <v>58</v>
      </c>
      <c r="J6" s="37">
        <v>69</v>
      </c>
      <c r="K6" s="37">
        <v>69</v>
      </c>
      <c r="L6" s="37">
        <v>79</v>
      </c>
      <c r="M6" s="37">
        <v>80</v>
      </c>
      <c r="N6" s="37">
        <v>80</v>
      </c>
      <c r="O6" s="37">
        <v>95</v>
      </c>
      <c r="P6" s="37">
        <v>94</v>
      </c>
      <c r="Q6" s="37">
        <v>143</v>
      </c>
      <c r="R6" s="37">
        <v>157</v>
      </c>
      <c r="S6" s="37">
        <v>153</v>
      </c>
      <c r="T6" s="37">
        <v>157</v>
      </c>
      <c r="U6" s="37">
        <v>155</v>
      </c>
      <c r="V6" s="37">
        <v>142</v>
      </c>
      <c r="W6" s="37">
        <v>144</v>
      </c>
      <c r="X6" s="37">
        <v>154</v>
      </c>
      <c r="Y6" s="37">
        <v>164</v>
      </c>
      <c r="Z6" s="37">
        <v>164</v>
      </c>
      <c r="AA6" s="37">
        <v>168</v>
      </c>
      <c r="AB6" s="37">
        <f t="shared" ref="AB6:AB8" si="0">AB16+AB26+AB36</f>
        <v>168</v>
      </c>
      <c r="AC6" s="37">
        <v>189</v>
      </c>
      <c r="AD6" s="37">
        <v>197</v>
      </c>
      <c r="AE6" s="37">
        <v>204</v>
      </c>
      <c r="AF6" s="37">
        <v>218</v>
      </c>
      <c r="AG6" s="37">
        <v>221</v>
      </c>
    </row>
    <row r="7" spans="1:33" x14ac:dyDescent="0.25">
      <c r="A7" s="21" t="s">
        <v>25</v>
      </c>
      <c r="B7" s="37" t="s">
        <v>37</v>
      </c>
      <c r="C7" s="37" t="s">
        <v>154</v>
      </c>
      <c r="D7" s="37" t="s">
        <v>38</v>
      </c>
      <c r="E7" s="37" t="s">
        <v>39</v>
      </c>
      <c r="F7" s="37" t="s">
        <v>40</v>
      </c>
      <c r="G7" s="37" t="s">
        <v>39</v>
      </c>
      <c r="H7" s="37">
        <v>86</v>
      </c>
      <c r="I7" s="37">
        <v>85</v>
      </c>
      <c r="J7" s="37">
        <v>92</v>
      </c>
      <c r="K7" s="37">
        <v>95</v>
      </c>
      <c r="L7" s="37">
        <v>88</v>
      </c>
      <c r="M7" s="37">
        <v>79</v>
      </c>
      <c r="N7" s="37">
        <v>79</v>
      </c>
      <c r="O7" s="37">
        <v>90</v>
      </c>
      <c r="P7" s="37">
        <v>90</v>
      </c>
      <c r="Q7" s="37">
        <v>97</v>
      </c>
      <c r="R7" s="37">
        <v>94</v>
      </c>
      <c r="S7" s="37">
        <v>91</v>
      </c>
      <c r="T7" s="37">
        <v>93</v>
      </c>
      <c r="U7" s="37">
        <v>108</v>
      </c>
      <c r="V7" s="37">
        <v>130</v>
      </c>
      <c r="W7" s="37">
        <v>108</v>
      </c>
      <c r="X7" s="37">
        <v>120</v>
      </c>
      <c r="Y7" s="37">
        <v>106</v>
      </c>
      <c r="Z7" s="37">
        <v>105</v>
      </c>
      <c r="AA7" s="37">
        <v>114</v>
      </c>
      <c r="AB7" s="37">
        <f t="shared" si="0"/>
        <v>118</v>
      </c>
      <c r="AC7" s="37">
        <v>115</v>
      </c>
      <c r="AD7" s="37">
        <v>122</v>
      </c>
      <c r="AE7" s="37">
        <v>100</v>
      </c>
      <c r="AF7" s="37">
        <v>93</v>
      </c>
      <c r="AG7" s="37">
        <v>96</v>
      </c>
    </row>
    <row r="8" spans="1:33" ht="13.8" thickBot="1" x14ac:dyDescent="0.3">
      <c r="A8" s="82" t="s">
        <v>26</v>
      </c>
      <c r="B8" s="83" t="s">
        <v>155</v>
      </c>
      <c r="C8" s="83" t="s">
        <v>156</v>
      </c>
      <c r="D8" s="83" t="s">
        <v>43</v>
      </c>
      <c r="E8" s="83" t="s">
        <v>42</v>
      </c>
      <c r="F8" s="83" t="s">
        <v>44</v>
      </c>
      <c r="G8" s="83" t="s">
        <v>41</v>
      </c>
      <c r="H8" s="83">
        <v>262</v>
      </c>
      <c r="I8" s="83">
        <v>269</v>
      </c>
      <c r="J8" s="83">
        <v>327</v>
      </c>
      <c r="K8" s="83">
        <v>322</v>
      </c>
      <c r="L8" s="83">
        <v>319</v>
      </c>
      <c r="M8" s="83">
        <v>322</v>
      </c>
      <c r="N8" s="83">
        <v>326</v>
      </c>
      <c r="O8" s="83">
        <v>335</v>
      </c>
      <c r="P8" s="83">
        <v>345</v>
      </c>
      <c r="Q8" s="83">
        <v>407</v>
      </c>
      <c r="R8" s="83">
        <v>392</v>
      </c>
      <c r="S8" s="83">
        <v>380</v>
      </c>
      <c r="T8" s="83">
        <v>373</v>
      </c>
      <c r="U8" s="83">
        <v>376</v>
      </c>
      <c r="V8" s="83">
        <v>367</v>
      </c>
      <c r="W8" s="83">
        <v>383</v>
      </c>
      <c r="X8" s="83">
        <v>357</v>
      </c>
      <c r="Y8" s="83">
        <v>361</v>
      </c>
      <c r="Z8" s="83">
        <v>357</v>
      </c>
      <c r="AA8" s="83">
        <v>371</v>
      </c>
      <c r="AB8" s="83">
        <f t="shared" si="0"/>
        <v>382</v>
      </c>
      <c r="AC8" s="83">
        <v>379</v>
      </c>
      <c r="AD8" s="83">
        <v>400</v>
      </c>
      <c r="AE8" s="83">
        <v>421</v>
      </c>
      <c r="AF8" s="83">
        <v>427</v>
      </c>
      <c r="AG8" s="83">
        <v>460</v>
      </c>
    </row>
    <row r="9" spans="1:33" x14ac:dyDescent="0.25">
      <c r="A9" s="26" t="s">
        <v>0</v>
      </c>
      <c r="B9" s="78" t="s">
        <v>157</v>
      </c>
      <c r="C9" s="78" t="s">
        <v>158</v>
      </c>
      <c r="D9" s="78" t="s">
        <v>46</v>
      </c>
      <c r="E9" s="78" t="s">
        <v>45</v>
      </c>
      <c r="F9" s="78" t="s">
        <v>47</v>
      </c>
      <c r="G9" s="78">
        <v>664</v>
      </c>
      <c r="H9" s="78">
        <v>663</v>
      </c>
      <c r="I9" s="78">
        <v>659</v>
      </c>
      <c r="J9" s="78">
        <v>784</v>
      </c>
      <c r="K9" s="78">
        <v>772</v>
      </c>
      <c r="L9" s="78">
        <v>771</v>
      </c>
      <c r="M9" s="78">
        <v>759</v>
      </c>
      <c r="N9" s="78">
        <v>770</v>
      </c>
      <c r="O9" s="78">
        <v>835</v>
      </c>
      <c r="P9" s="78">
        <v>840</v>
      </c>
      <c r="Q9" s="78">
        <v>1135</v>
      </c>
      <c r="R9" s="78">
        <v>1156</v>
      </c>
      <c r="S9" s="78">
        <v>1109</v>
      </c>
      <c r="T9" s="78">
        <v>1107</v>
      </c>
      <c r="U9" s="78">
        <v>1126</v>
      </c>
      <c r="V9" s="78">
        <v>1163</v>
      </c>
      <c r="W9" s="78">
        <v>1207</v>
      </c>
      <c r="X9" s="78">
        <v>1212</v>
      </c>
      <c r="Y9" s="78">
        <v>1231</v>
      </c>
      <c r="Z9" s="78">
        <v>1190</v>
      </c>
      <c r="AA9" s="78">
        <f>SUM(AA4:AA8)</f>
        <v>1223</v>
      </c>
      <c r="AB9" s="78">
        <f>SUM(AB4:AB8)</f>
        <v>1273</v>
      </c>
      <c r="AC9" s="78">
        <v>1300</v>
      </c>
      <c r="AD9" s="78">
        <v>1336</v>
      </c>
      <c r="AE9" s="78">
        <v>1358</v>
      </c>
      <c r="AF9" s="78">
        <v>1402</v>
      </c>
      <c r="AG9" s="78">
        <v>1402</v>
      </c>
    </row>
    <row r="10" spans="1:33" ht="10.5" customHeight="1" x14ac:dyDescent="0.25">
      <c r="A10" s="56"/>
      <c r="B10" s="34"/>
      <c r="C10" s="11"/>
      <c r="D10" s="34"/>
      <c r="E10" s="34"/>
      <c r="F10" s="34"/>
      <c r="G10" s="11"/>
      <c r="H10" s="11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x14ac:dyDescent="0.25">
      <c r="B11" s="4"/>
      <c r="C11" s="4"/>
      <c r="D11" s="11"/>
      <c r="E11" s="11"/>
      <c r="F11" s="11"/>
      <c r="G11" s="11"/>
      <c r="H11" s="11"/>
      <c r="I11" s="4"/>
      <c r="J11" s="4"/>
      <c r="K11" s="4"/>
      <c r="L11" s="4"/>
      <c r="M11" s="4"/>
      <c r="N11" s="4"/>
      <c r="O11" s="4"/>
      <c r="P11" s="55" t="s">
        <v>160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x14ac:dyDescent="0.25">
      <c r="O12" s="4"/>
      <c r="P12" s="6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3.8" thickBot="1" x14ac:dyDescent="0.3">
      <c r="O13" s="4"/>
      <c r="P13" s="21"/>
      <c r="Q13" s="23" t="s">
        <v>66</v>
      </c>
      <c r="R13" s="23" t="s">
        <v>165</v>
      </c>
      <c r="S13" s="23" t="s">
        <v>166</v>
      </c>
      <c r="T13" s="23" t="s">
        <v>167</v>
      </c>
      <c r="U13" s="23" t="s">
        <v>168</v>
      </c>
      <c r="V13" s="23" t="s">
        <v>185</v>
      </c>
      <c r="W13" s="23" t="s">
        <v>188</v>
      </c>
      <c r="X13" s="23" t="s">
        <v>189</v>
      </c>
      <c r="Y13" s="23" t="s">
        <v>197</v>
      </c>
      <c r="Z13" s="23" t="s">
        <v>200</v>
      </c>
      <c r="AA13" s="23" t="s">
        <v>204</v>
      </c>
      <c r="AB13" s="23" t="s">
        <v>207</v>
      </c>
      <c r="AC13" s="23" t="s">
        <v>210</v>
      </c>
      <c r="AD13" s="23" t="s">
        <v>213</v>
      </c>
      <c r="AE13" s="23" t="s">
        <v>216</v>
      </c>
      <c r="AF13" s="23" t="s">
        <v>219</v>
      </c>
      <c r="AG13" s="23" t="s">
        <v>220</v>
      </c>
    </row>
    <row r="14" spans="1:33" x14ac:dyDescent="0.25">
      <c r="O14" s="4"/>
      <c r="P14" s="79" t="s">
        <v>23</v>
      </c>
      <c r="Q14" s="80">
        <v>31</v>
      </c>
      <c r="R14" s="80">
        <v>33</v>
      </c>
      <c r="S14" s="80">
        <v>31</v>
      </c>
      <c r="T14" s="80">
        <v>27</v>
      </c>
      <c r="U14" s="80">
        <v>27</v>
      </c>
      <c r="V14" s="80">
        <v>28</v>
      </c>
      <c r="W14" s="80">
        <v>77</v>
      </c>
      <c r="X14" s="80">
        <v>78</v>
      </c>
      <c r="Y14" s="80">
        <v>82</v>
      </c>
      <c r="Z14" s="80">
        <v>65</v>
      </c>
      <c r="AA14" s="80">
        <v>75</v>
      </c>
      <c r="AB14" s="80">
        <v>75</v>
      </c>
      <c r="AC14" s="80">
        <v>71</v>
      </c>
      <c r="AD14" s="80">
        <v>68</v>
      </c>
      <c r="AE14" s="80">
        <v>69</v>
      </c>
      <c r="AF14" s="80">
        <v>70</v>
      </c>
      <c r="AG14" s="80">
        <v>40</v>
      </c>
    </row>
    <row r="15" spans="1:33" x14ac:dyDescent="0.25">
      <c r="O15" s="4"/>
      <c r="P15" s="21" t="s">
        <v>27</v>
      </c>
      <c r="Q15" s="37">
        <v>71</v>
      </c>
      <c r="R15" s="37">
        <v>65</v>
      </c>
      <c r="S15" s="37">
        <v>65</v>
      </c>
      <c r="T15" s="37">
        <v>59</v>
      </c>
      <c r="U15" s="37">
        <v>58</v>
      </c>
      <c r="V15" s="37">
        <v>57</v>
      </c>
      <c r="W15" s="37">
        <v>65</v>
      </c>
      <c r="X15" s="37">
        <v>65</v>
      </c>
      <c r="Y15" s="37">
        <v>71</v>
      </c>
      <c r="Z15" s="37">
        <v>71</v>
      </c>
      <c r="AA15" s="37">
        <v>69</v>
      </c>
      <c r="AB15" s="37">
        <v>73</v>
      </c>
      <c r="AC15" s="37">
        <v>76</v>
      </c>
      <c r="AD15" s="37">
        <v>74</v>
      </c>
      <c r="AE15" s="37">
        <v>71</v>
      </c>
      <c r="AF15" s="37">
        <v>68</v>
      </c>
      <c r="AG15" s="37">
        <v>57</v>
      </c>
    </row>
    <row r="16" spans="1:33" x14ac:dyDescent="0.25">
      <c r="O16" s="4"/>
      <c r="P16" s="21" t="s">
        <v>24</v>
      </c>
      <c r="Q16" s="37">
        <v>29</v>
      </c>
      <c r="R16" s="37">
        <v>33</v>
      </c>
      <c r="S16" s="37">
        <v>27</v>
      </c>
      <c r="T16" s="37">
        <v>31</v>
      </c>
      <c r="U16" s="37">
        <v>26</v>
      </c>
      <c r="V16" s="37">
        <v>25</v>
      </c>
      <c r="W16" s="37">
        <v>30</v>
      </c>
      <c r="X16" s="37">
        <v>27</v>
      </c>
      <c r="Y16" s="37">
        <v>30</v>
      </c>
      <c r="Z16" s="37">
        <v>26</v>
      </c>
      <c r="AA16" s="37">
        <v>29</v>
      </c>
      <c r="AB16" s="37">
        <v>29</v>
      </c>
      <c r="AC16" s="37">
        <v>37</v>
      </c>
      <c r="AD16" s="37">
        <v>31</v>
      </c>
      <c r="AE16" s="37">
        <v>27</v>
      </c>
      <c r="AF16" s="37">
        <v>28</v>
      </c>
      <c r="AG16" s="37">
        <v>23</v>
      </c>
    </row>
    <row r="17" spans="15:33" x14ac:dyDescent="0.25">
      <c r="O17" s="4"/>
      <c r="P17" s="21" t="s">
        <v>25</v>
      </c>
      <c r="Q17" s="37">
        <v>22</v>
      </c>
      <c r="R17" s="37">
        <v>19</v>
      </c>
      <c r="S17" s="37">
        <v>18</v>
      </c>
      <c r="T17" s="37">
        <v>16</v>
      </c>
      <c r="U17" s="37">
        <v>15</v>
      </c>
      <c r="V17" s="37">
        <v>15</v>
      </c>
      <c r="W17" s="37">
        <v>14</v>
      </c>
      <c r="X17" s="37">
        <v>16</v>
      </c>
      <c r="Y17" s="37">
        <v>16</v>
      </c>
      <c r="Z17" s="37">
        <v>17</v>
      </c>
      <c r="AA17" s="37">
        <v>17</v>
      </c>
      <c r="AB17" s="37">
        <v>22</v>
      </c>
      <c r="AC17" s="37">
        <v>20</v>
      </c>
      <c r="AD17" s="37">
        <v>14</v>
      </c>
      <c r="AE17" s="37">
        <v>12</v>
      </c>
      <c r="AF17" s="37">
        <v>12</v>
      </c>
      <c r="AG17" s="37">
        <v>18</v>
      </c>
    </row>
    <row r="18" spans="15:33" ht="13.8" thickBot="1" x14ac:dyDescent="0.3">
      <c r="O18" s="4"/>
      <c r="P18" s="82" t="s">
        <v>26</v>
      </c>
      <c r="Q18" s="83">
        <v>151</v>
      </c>
      <c r="R18" s="83">
        <v>142</v>
      </c>
      <c r="S18" s="83">
        <v>139</v>
      </c>
      <c r="T18" s="83">
        <v>123</v>
      </c>
      <c r="U18" s="83">
        <v>112</v>
      </c>
      <c r="V18" s="83">
        <v>107</v>
      </c>
      <c r="W18" s="83">
        <v>72</v>
      </c>
      <c r="X18" s="83">
        <v>68</v>
      </c>
      <c r="Y18" s="83">
        <v>71</v>
      </c>
      <c r="Z18" s="83">
        <v>69</v>
      </c>
      <c r="AA18" s="83">
        <v>86</v>
      </c>
      <c r="AB18" s="83">
        <v>82</v>
      </c>
      <c r="AC18" s="83">
        <v>79</v>
      </c>
      <c r="AD18" s="83">
        <v>70</v>
      </c>
      <c r="AE18" s="83">
        <v>69</v>
      </c>
      <c r="AF18" s="83">
        <v>64</v>
      </c>
      <c r="AG18" s="83">
        <v>45</v>
      </c>
    </row>
    <row r="19" spans="15:33" x14ac:dyDescent="0.25">
      <c r="O19" s="4"/>
      <c r="P19" s="26" t="s">
        <v>0</v>
      </c>
      <c r="Q19" s="78">
        <v>304</v>
      </c>
      <c r="R19" s="78">
        <v>292</v>
      </c>
      <c r="S19" s="78">
        <v>280</v>
      </c>
      <c r="T19" s="78">
        <v>256</v>
      </c>
      <c r="U19" s="78">
        <v>238</v>
      </c>
      <c r="V19" s="78">
        <v>232</v>
      </c>
      <c r="W19" s="78">
        <v>258</v>
      </c>
      <c r="X19" s="78">
        <v>254</v>
      </c>
      <c r="Y19" s="78">
        <v>270</v>
      </c>
      <c r="Z19" s="78">
        <v>248</v>
      </c>
      <c r="AA19" s="78">
        <f>SUM(AA14:AA18)</f>
        <v>276</v>
      </c>
      <c r="AB19" s="78">
        <v>281</v>
      </c>
      <c r="AC19" s="78">
        <v>283</v>
      </c>
      <c r="AD19" s="78">
        <v>257</v>
      </c>
      <c r="AE19" s="78">
        <v>248</v>
      </c>
      <c r="AF19" s="78">
        <v>242</v>
      </c>
      <c r="AG19" s="78">
        <v>183</v>
      </c>
    </row>
    <row r="20" spans="15:33" x14ac:dyDescent="0.25">
      <c r="O20" s="4"/>
      <c r="P20" s="5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5:33" x14ac:dyDescent="0.25">
      <c r="O21" s="4"/>
      <c r="P21" s="55" t="s">
        <v>161</v>
      </c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5:33" x14ac:dyDescent="0.25">
      <c r="O22" s="4"/>
      <c r="P22" s="6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5:33" ht="13.8" thickBot="1" x14ac:dyDescent="0.3">
      <c r="O23" s="4"/>
      <c r="P23" s="21"/>
      <c r="Q23" s="23" t="s">
        <v>66</v>
      </c>
      <c r="R23" s="23" t="s">
        <v>165</v>
      </c>
      <c r="S23" s="23" t="s">
        <v>166</v>
      </c>
      <c r="T23" s="23" t="s">
        <v>167</v>
      </c>
      <c r="U23" s="23" t="s">
        <v>168</v>
      </c>
      <c r="V23" s="23" t="s">
        <v>185</v>
      </c>
      <c r="W23" s="23" t="s">
        <v>188</v>
      </c>
      <c r="X23" s="23" t="s">
        <v>189</v>
      </c>
      <c r="Y23" s="23" t="s">
        <v>197</v>
      </c>
      <c r="Z23" s="23" t="s">
        <v>200</v>
      </c>
      <c r="AA23" s="23" t="s">
        <v>204</v>
      </c>
      <c r="AB23" s="23" t="s">
        <v>207</v>
      </c>
      <c r="AC23" s="23" t="s">
        <v>210</v>
      </c>
      <c r="AD23" s="23" t="s">
        <v>213</v>
      </c>
      <c r="AE23" s="23" t="s">
        <v>216</v>
      </c>
      <c r="AF23" s="23" t="s">
        <v>219</v>
      </c>
      <c r="AG23" s="23" t="s">
        <v>220</v>
      </c>
    </row>
    <row r="24" spans="15:33" x14ac:dyDescent="0.25">
      <c r="O24" s="4"/>
      <c r="P24" s="79" t="s">
        <v>23</v>
      </c>
      <c r="Q24" s="80">
        <v>36</v>
      </c>
      <c r="R24" s="80">
        <v>43</v>
      </c>
      <c r="S24" s="80">
        <v>40</v>
      </c>
      <c r="T24" s="80">
        <v>43</v>
      </c>
      <c r="U24" s="80">
        <v>42</v>
      </c>
      <c r="V24" s="80">
        <v>45</v>
      </c>
      <c r="W24" s="80">
        <v>39</v>
      </c>
      <c r="X24" s="80">
        <v>38</v>
      </c>
      <c r="Y24" s="80">
        <v>35</v>
      </c>
      <c r="Z24" s="80">
        <v>41</v>
      </c>
      <c r="AA24" s="80">
        <v>38</v>
      </c>
      <c r="AB24" s="80">
        <v>41</v>
      </c>
      <c r="AC24" s="80">
        <v>43</v>
      </c>
      <c r="AD24" s="80">
        <v>56</v>
      </c>
      <c r="AE24" s="80">
        <v>49</v>
      </c>
      <c r="AF24" s="80">
        <v>56</v>
      </c>
      <c r="AG24" s="80">
        <v>56</v>
      </c>
    </row>
    <row r="25" spans="15:33" x14ac:dyDescent="0.25">
      <c r="O25" s="4"/>
      <c r="P25" s="21" t="s">
        <v>27</v>
      </c>
      <c r="Q25" s="37">
        <v>205</v>
      </c>
      <c r="R25" s="37">
        <v>208</v>
      </c>
      <c r="S25" s="37">
        <v>201</v>
      </c>
      <c r="T25" s="37">
        <v>197</v>
      </c>
      <c r="U25" s="37">
        <v>193</v>
      </c>
      <c r="V25" s="37">
        <v>213</v>
      </c>
      <c r="W25" s="37">
        <v>203</v>
      </c>
      <c r="X25" s="37">
        <v>213</v>
      </c>
      <c r="Y25" s="37">
        <v>215</v>
      </c>
      <c r="Z25" s="37">
        <v>209</v>
      </c>
      <c r="AA25" s="37">
        <v>198</v>
      </c>
      <c r="AB25" s="37">
        <v>216</v>
      </c>
      <c r="AC25" s="37">
        <v>213</v>
      </c>
      <c r="AD25" s="37">
        <v>215</v>
      </c>
      <c r="AE25" s="37">
        <v>218</v>
      </c>
      <c r="AF25" s="37">
        <v>235</v>
      </c>
      <c r="AG25" s="37">
        <v>232</v>
      </c>
    </row>
    <row r="26" spans="15:33" x14ac:dyDescent="0.25">
      <c r="O26" s="4"/>
      <c r="P26" s="21" t="s">
        <v>24</v>
      </c>
      <c r="Q26" s="37">
        <v>70</v>
      </c>
      <c r="R26" s="37">
        <v>79</v>
      </c>
      <c r="S26" s="37">
        <v>80</v>
      </c>
      <c r="T26" s="37">
        <v>74</v>
      </c>
      <c r="U26" s="37">
        <v>81</v>
      </c>
      <c r="V26" s="37">
        <v>68</v>
      </c>
      <c r="W26" s="37">
        <v>65</v>
      </c>
      <c r="X26" s="37">
        <v>81</v>
      </c>
      <c r="Y26" s="37">
        <v>83</v>
      </c>
      <c r="Z26" s="37">
        <v>81</v>
      </c>
      <c r="AA26" s="37">
        <v>78</v>
      </c>
      <c r="AB26" s="37">
        <v>83</v>
      </c>
      <c r="AC26" s="37">
        <v>88</v>
      </c>
      <c r="AD26" s="37">
        <v>95</v>
      </c>
      <c r="AE26" s="37">
        <v>103</v>
      </c>
      <c r="AF26" s="37">
        <v>109</v>
      </c>
      <c r="AG26" s="37">
        <v>115</v>
      </c>
    </row>
    <row r="27" spans="15:33" x14ac:dyDescent="0.25">
      <c r="O27" s="4"/>
      <c r="P27" s="21" t="s">
        <v>25</v>
      </c>
      <c r="Q27" s="37">
        <v>71</v>
      </c>
      <c r="R27" s="37">
        <v>70</v>
      </c>
      <c r="S27" s="37">
        <v>68</v>
      </c>
      <c r="T27" s="37">
        <v>72</v>
      </c>
      <c r="U27" s="37">
        <v>88</v>
      </c>
      <c r="V27" s="37">
        <v>109</v>
      </c>
      <c r="W27" s="37">
        <v>89</v>
      </c>
      <c r="X27" s="37">
        <v>101</v>
      </c>
      <c r="Y27" s="37">
        <v>87</v>
      </c>
      <c r="Z27" s="37">
        <v>86</v>
      </c>
      <c r="AA27" s="37">
        <v>95</v>
      </c>
      <c r="AB27" s="37">
        <v>94</v>
      </c>
      <c r="AC27" s="37">
        <v>93</v>
      </c>
      <c r="AD27" s="37">
        <v>107</v>
      </c>
      <c r="AE27" s="37">
        <v>87</v>
      </c>
      <c r="AF27" s="37">
        <v>80</v>
      </c>
      <c r="AG27" s="37">
        <v>77</v>
      </c>
    </row>
    <row r="28" spans="15:33" ht="13.8" thickBot="1" x14ac:dyDescent="0.3">
      <c r="O28" s="4"/>
      <c r="P28" s="82" t="s">
        <v>26</v>
      </c>
      <c r="Q28" s="83">
        <v>194</v>
      </c>
      <c r="R28" s="83">
        <v>191</v>
      </c>
      <c r="S28" s="83">
        <v>194</v>
      </c>
      <c r="T28" s="83">
        <v>201</v>
      </c>
      <c r="U28" s="83">
        <v>212</v>
      </c>
      <c r="V28" s="83">
        <v>208</v>
      </c>
      <c r="W28" s="83">
        <v>250</v>
      </c>
      <c r="X28" s="83">
        <v>222</v>
      </c>
      <c r="Y28" s="83">
        <v>222</v>
      </c>
      <c r="Z28" s="83">
        <v>218</v>
      </c>
      <c r="AA28" s="83">
        <v>217</v>
      </c>
      <c r="AB28" s="83">
        <v>226</v>
      </c>
      <c r="AC28" s="83">
        <v>227</v>
      </c>
      <c r="AD28" s="83">
        <v>255</v>
      </c>
      <c r="AE28" s="83">
        <v>271</v>
      </c>
      <c r="AF28" s="83">
        <v>282</v>
      </c>
      <c r="AG28" s="83">
        <v>335</v>
      </c>
    </row>
    <row r="29" spans="15:33" x14ac:dyDescent="0.25">
      <c r="O29" s="4"/>
      <c r="P29" s="26" t="s">
        <v>0</v>
      </c>
      <c r="Q29" s="78">
        <v>576</v>
      </c>
      <c r="R29" s="78">
        <v>591</v>
      </c>
      <c r="S29" s="78">
        <v>583</v>
      </c>
      <c r="T29" s="78">
        <v>587</v>
      </c>
      <c r="U29" s="78">
        <v>616</v>
      </c>
      <c r="V29" s="78">
        <v>643</v>
      </c>
      <c r="W29" s="78">
        <v>646</v>
      </c>
      <c r="X29" s="78">
        <v>655</v>
      </c>
      <c r="Y29" s="78">
        <v>642</v>
      </c>
      <c r="Z29" s="78">
        <v>635</v>
      </c>
      <c r="AA29" s="78">
        <f>SUM(AA24:AA28)</f>
        <v>626</v>
      </c>
      <c r="AB29" s="78">
        <v>660</v>
      </c>
      <c r="AC29" s="78">
        <v>664</v>
      </c>
      <c r="AD29" s="78">
        <v>728</v>
      </c>
      <c r="AE29" s="78">
        <v>728</v>
      </c>
      <c r="AF29" s="78">
        <v>762</v>
      </c>
      <c r="AG29" s="78">
        <v>815</v>
      </c>
    </row>
    <row r="30" spans="15:33" x14ac:dyDescent="0.25">
      <c r="O30" s="4"/>
      <c r="P30" s="5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5:33" x14ac:dyDescent="0.25">
      <c r="O31" s="4"/>
      <c r="P31" s="55" t="s">
        <v>162</v>
      </c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5:33" x14ac:dyDescent="0.25">
      <c r="O32" s="4"/>
      <c r="P32" s="6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5:33" ht="13.8" thickBot="1" x14ac:dyDescent="0.3">
      <c r="O33" s="4"/>
      <c r="P33" s="21"/>
      <c r="Q33" s="23" t="s">
        <v>66</v>
      </c>
      <c r="R33" s="23" t="s">
        <v>165</v>
      </c>
      <c r="S33" s="23" t="s">
        <v>166</v>
      </c>
      <c r="T33" s="23" t="s">
        <v>167</v>
      </c>
      <c r="U33" s="23" t="s">
        <v>168</v>
      </c>
      <c r="V33" s="23" t="s">
        <v>185</v>
      </c>
      <c r="W33" s="23" t="s">
        <v>188</v>
      </c>
      <c r="X33" s="23" t="s">
        <v>189</v>
      </c>
      <c r="Y33" s="23" t="s">
        <v>197</v>
      </c>
      <c r="Z33" s="23" t="s">
        <v>200</v>
      </c>
      <c r="AA33" s="23" t="s">
        <v>204</v>
      </c>
      <c r="AB33" s="23" t="s">
        <v>207</v>
      </c>
      <c r="AC33" s="23" t="s">
        <v>210</v>
      </c>
      <c r="AD33" s="23" t="s">
        <v>213</v>
      </c>
      <c r="AE33" s="23" t="s">
        <v>216</v>
      </c>
      <c r="AF33" s="23" t="s">
        <v>219</v>
      </c>
      <c r="AG33" s="23" t="s">
        <v>220</v>
      </c>
    </row>
    <row r="34" spans="15:33" x14ac:dyDescent="0.25">
      <c r="O34" s="4"/>
      <c r="P34" s="79" t="s">
        <v>23</v>
      </c>
      <c r="Q34" s="80">
        <v>40</v>
      </c>
      <c r="R34" s="80">
        <v>60</v>
      </c>
      <c r="S34" s="80">
        <v>51</v>
      </c>
      <c r="T34" s="80">
        <v>52</v>
      </c>
      <c r="U34" s="80">
        <v>54</v>
      </c>
      <c r="V34" s="80">
        <v>52</v>
      </c>
      <c r="W34" s="80">
        <v>55</v>
      </c>
      <c r="X34" s="80">
        <v>60</v>
      </c>
      <c r="Y34" s="80">
        <v>61</v>
      </c>
      <c r="Z34" s="80">
        <v>58</v>
      </c>
      <c r="AA34" s="80">
        <v>58</v>
      </c>
      <c r="AB34" s="80">
        <v>56</v>
      </c>
      <c r="AC34" s="80">
        <v>53</v>
      </c>
      <c r="AD34" s="80">
        <v>44</v>
      </c>
      <c r="AE34" s="80">
        <v>42</v>
      </c>
      <c r="AF34" s="80">
        <v>43</v>
      </c>
      <c r="AG34" s="80">
        <v>44</v>
      </c>
    </row>
    <row r="35" spans="15:33" x14ac:dyDescent="0.25">
      <c r="O35" s="4"/>
      <c r="P35" s="21" t="s">
        <v>27</v>
      </c>
      <c r="Q35" s="37">
        <v>105</v>
      </c>
      <c r="R35" s="37">
        <v>104</v>
      </c>
      <c r="S35" s="37">
        <v>97</v>
      </c>
      <c r="T35" s="37">
        <v>106</v>
      </c>
      <c r="U35" s="37">
        <v>113</v>
      </c>
      <c r="V35" s="37">
        <v>129</v>
      </c>
      <c r="W35" s="37">
        <v>133</v>
      </c>
      <c r="X35" s="37">
        <v>127</v>
      </c>
      <c r="Y35" s="37">
        <v>136</v>
      </c>
      <c r="Z35" s="37">
        <v>120</v>
      </c>
      <c r="AA35" s="37">
        <v>129</v>
      </c>
      <c r="AB35" s="37">
        <v>144</v>
      </c>
      <c r="AC35" s="37">
        <v>160</v>
      </c>
      <c r="AD35" s="37">
        <v>159</v>
      </c>
      <c r="AE35" s="37">
        <v>183</v>
      </c>
      <c r="AF35" s="37">
        <v>191</v>
      </c>
      <c r="AG35" s="37">
        <v>195</v>
      </c>
    </row>
    <row r="36" spans="15:33" x14ac:dyDescent="0.25">
      <c r="O36" s="4"/>
      <c r="P36" s="21" t="s">
        <v>24</v>
      </c>
      <c r="Q36" s="37">
        <v>44</v>
      </c>
      <c r="R36" s="37">
        <v>45</v>
      </c>
      <c r="S36" s="37">
        <v>46</v>
      </c>
      <c r="T36" s="37">
        <v>52</v>
      </c>
      <c r="U36" s="37">
        <v>48</v>
      </c>
      <c r="V36" s="37">
        <v>49</v>
      </c>
      <c r="W36" s="37">
        <v>49</v>
      </c>
      <c r="X36" s="37">
        <v>46</v>
      </c>
      <c r="Y36" s="37">
        <v>55</v>
      </c>
      <c r="Z36" s="37">
        <v>57</v>
      </c>
      <c r="AA36" s="37">
        <v>61</v>
      </c>
      <c r="AB36" s="37">
        <v>56</v>
      </c>
      <c r="AC36" s="37">
        <v>64</v>
      </c>
      <c r="AD36" s="37">
        <v>71</v>
      </c>
      <c r="AE36" s="37">
        <v>74</v>
      </c>
      <c r="AF36" s="37">
        <v>81</v>
      </c>
      <c r="AG36" s="37">
        <v>82</v>
      </c>
    </row>
    <row r="37" spans="15:33" x14ac:dyDescent="0.25">
      <c r="O37" s="4"/>
      <c r="P37" s="21" t="s">
        <v>25</v>
      </c>
      <c r="Q37" s="37">
        <v>4</v>
      </c>
      <c r="R37" s="37">
        <v>5</v>
      </c>
      <c r="S37" s="37">
        <v>5</v>
      </c>
      <c r="T37" s="37">
        <v>5</v>
      </c>
      <c r="U37" s="37">
        <v>5</v>
      </c>
      <c r="V37" s="37">
        <v>6</v>
      </c>
      <c r="W37" s="37">
        <v>5</v>
      </c>
      <c r="X37" s="37">
        <v>3</v>
      </c>
      <c r="Y37" s="37">
        <v>3</v>
      </c>
      <c r="Z37" s="37">
        <v>2</v>
      </c>
      <c r="AA37" s="37">
        <v>2</v>
      </c>
      <c r="AB37" s="37">
        <v>2</v>
      </c>
      <c r="AC37" s="37">
        <v>2</v>
      </c>
      <c r="AD37" s="37">
        <v>1</v>
      </c>
      <c r="AE37" s="37">
        <v>1</v>
      </c>
      <c r="AF37" s="37">
        <v>1</v>
      </c>
      <c r="AG37" s="37">
        <v>1</v>
      </c>
    </row>
    <row r="38" spans="15:33" ht="13.8" thickBot="1" x14ac:dyDescent="0.3">
      <c r="O38" s="4"/>
      <c r="P38" s="82" t="s">
        <v>26</v>
      </c>
      <c r="Q38" s="83">
        <v>62</v>
      </c>
      <c r="R38" s="83">
        <v>59</v>
      </c>
      <c r="S38" s="83">
        <v>47</v>
      </c>
      <c r="T38" s="83">
        <v>49</v>
      </c>
      <c r="U38" s="83">
        <v>52</v>
      </c>
      <c r="V38" s="83">
        <v>52</v>
      </c>
      <c r="W38" s="83">
        <v>61</v>
      </c>
      <c r="X38" s="83">
        <v>67</v>
      </c>
      <c r="Y38" s="83">
        <v>68</v>
      </c>
      <c r="Z38" s="83">
        <v>70</v>
      </c>
      <c r="AA38" s="83">
        <v>68</v>
      </c>
      <c r="AB38" s="83">
        <v>74</v>
      </c>
      <c r="AC38" s="83">
        <v>72</v>
      </c>
      <c r="AD38" s="83">
        <v>74</v>
      </c>
      <c r="AE38" s="83">
        <v>80</v>
      </c>
      <c r="AF38" s="83">
        <v>80</v>
      </c>
      <c r="AG38" s="83">
        <v>78</v>
      </c>
    </row>
    <row r="39" spans="15:33" x14ac:dyDescent="0.25">
      <c r="O39" s="4"/>
      <c r="P39" s="26" t="s">
        <v>0</v>
      </c>
      <c r="Q39" s="78">
        <v>255</v>
      </c>
      <c r="R39" s="78">
        <v>273</v>
      </c>
      <c r="S39" s="78">
        <v>246</v>
      </c>
      <c r="T39" s="78">
        <v>264</v>
      </c>
      <c r="U39" s="78">
        <v>272</v>
      </c>
      <c r="V39" s="78">
        <v>288</v>
      </c>
      <c r="W39" s="78">
        <v>303</v>
      </c>
      <c r="X39" s="78">
        <v>303</v>
      </c>
      <c r="Y39" s="78">
        <v>323</v>
      </c>
      <c r="Z39" s="78">
        <v>307</v>
      </c>
      <c r="AA39" s="78">
        <f>SUM(AA34:AA38)</f>
        <v>318</v>
      </c>
      <c r="AB39" s="78">
        <v>332</v>
      </c>
      <c r="AC39" s="78">
        <v>351</v>
      </c>
      <c r="AD39" s="78">
        <v>349</v>
      </c>
      <c r="AE39" s="78">
        <v>380</v>
      </c>
      <c r="AF39" s="78">
        <v>396</v>
      </c>
      <c r="AG39" s="78">
        <v>400</v>
      </c>
    </row>
    <row r="40" spans="15:33" x14ac:dyDescent="0.25"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F40" s="4"/>
    </row>
  </sheetData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Konsesjoner</vt:lpstr>
      <vt:lpstr>Driftsresultat</vt:lpstr>
      <vt:lpstr>Driftsinntekter</vt:lpstr>
      <vt:lpstr>Aktiv forvaltning</vt:lpstr>
      <vt:lpstr>Forvaltningskapital</vt:lpstr>
      <vt:lpstr>Ansatte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2024-03-06T10:21:56Z</dcterms:created>
  <dcterms:modified xsi:type="dcterms:W3CDTF">2024-03-06T10:23:34Z</dcterms:modified>
</cp:coreProperties>
</file>