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cc\Desktop\nokkeltallBank\"/>
    </mc:Choice>
  </mc:AlternateContent>
  <xr:revisionPtr revIDLastSave="0" documentId="13_ncr:1_{ABF655CA-A610-4935-9694-E7B33C4A7545}" xr6:coauthVersionLast="47" xr6:coauthVersionMax="47" xr10:uidLastSave="{00000000-0000-0000-0000-000000000000}"/>
  <workbookProtection workbookPassword="C93B" lockStructure="1"/>
  <bookViews>
    <workbookView xWindow="-120" yWindow="-120" windowWidth="29040" windowHeight="15720" xr2:uid="{00000000-000D-0000-FFFF-FFFF00000000}"/>
  </bookViews>
  <sheets>
    <sheet name="Forside" sheetId="9" r:id="rId1"/>
    <sheet name="Nøkkeltall" sheetId="1" r:id="rId2"/>
  </sheets>
  <definedNames>
    <definedName name="_xlnm.Print_Area" localSheetId="0">Forside!$A$1:$F$24</definedName>
    <definedName name="_xlnm.Print_Area" localSheetId="1">Nøkkeltall!$A$1:$K$62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49" i="1" l="1"/>
  <c r="G48" i="1"/>
  <c r="G47" i="1"/>
  <c r="G41" i="1"/>
  <c r="G40" i="1"/>
  <c r="G39" i="1"/>
  <c r="G56" i="1" l="1"/>
  <c r="G53" i="1"/>
  <c r="G28" i="1"/>
  <c r="F27" i="1" l="1"/>
  <c r="E27" i="1"/>
  <c r="G27" i="1" l="1"/>
  <c r="F35" i="1" l="1"/>
  <c r="E35" i="1"/>
  <c r="G35" i="1" l="1"/>
  <c r="AI2" i="9"/>
  <c r="AI1" i="9"/>
  <c r="BC1" i="9" l="1"/>
  <c r="BF1" i="9" l="1"/>
  <c r="B11" i="9" l="1"/>
  <c r="BI1" i="9" l="1"/>
  <c r="B1" i="1"/>
  <c r="B1" i="9"/>
  <c r="CD1" i="9"/>
  <c r="CF1" i="9" s="1"/>
  <c r="CH1" i="9" s="1"/>
  <c r="CJ1" i="9" s="1"/>
  <c r="CL1" i="9" s="1"/>
  <c r="CN1" i="9" s="1"/>
  <c r="CP1" i="9" s="1"/>
  <c r="CR1" i="9" s="1"/>
  <c r="CT1" i="9" s="1"/>
  <c r="BE1" i="9"/>
  <c r="BD1" i="9"/>
  <c r="BB1" i="9"/>
  <c r="F31" i="1"/>
  <c r="G31" i="1" s="1"/>
  <c r="F29" i="1"/>
  <c r="F11" i="1"/>
  <c r="F7" i="1"/>
  <c r="E7" i="1"/>
  <c r="E31" i="1"/>
  <c r="E29" i="1"/>
  <c r="E11" i="1"/>
  <c r="D3" i="1"/>
  <c r="C3" i="1"/>
  <c r="B4" i="1"/>
  <c r="G29" i="1" l="1"/>
  <c r="G11" i="1"/>
  <c r="G7" i="1"/>
</calcChain>
</file>

<file path=xl/sharedStrings.xml><?xml version="1.0" encoding="utf-8"?>
<sst xmlns="http://schemas.openxmlformats.org/spreadsheetml/2006/main" count="277" uniqueCount="165">
  <si>
    <t>mill.kr.</t>
  </si>
  <si>
    <t>= Netto rente- og kredittprovisjonsinntekter</t>
  </si>
  <si>
    <t>Del 1: Foreløpige resultater/nøkkeltall</t>
  </si>
  <si>
    <t>FORETAKETS NAVN:</t>
  </si>
  <si>
    <t>ORGANISASJONSNUMMER:</t>
  </si>
  <si>
    <t>BANKNUMMER (jf. ORBOF):</t>
  </si>
  <si>
    <t>KONTAKTPERSON:</t>
  </si>
  <si>
    <t>E-POSTADRESSE:</t>
  </si>
  <si>
    <t>TELEFONNUMMER:</t>
  </si>
  <si>
    <t>RAPPORTERINGSPERIODE:</t>
  </si>
  <si>
    <t>RAPPORTERINGSÅR:</t>
  </si>
  <si>
    <t>KONTAKTPERSONER HOS FINANSTILSYNET:</t>
  </si>
  <si>
    <t>Rapportering  av  foreløpige resultater/nøkkeltall</t>
  </si>
  <si>
    <t>lgr@finanstilsynet.no</t>
  </si>
  <si>
    <t>22 93 98 57</t>
  </si>
  <si>
    <t>REGNSKAPSSPRÅK (IFRS/NGAAP)</t>
  </si>
  <si>
    <t>Forside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</si>
  <si>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</si>
  <si>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</si>
  <si>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</si>
  <si>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</si>
  <si>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</si>
  <si>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</si>
  <si>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</si>
  <si>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</si>
  <si>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</si>
  <si>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</si>
  <si>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</si>
  <si>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</si>
  <si>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</si>
  <si>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</si>
  <si>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</si>
  <si>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</si>
  <si>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</si>
  <si>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</si>
  <si>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</si>
  <si>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</si>
  <si>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</si>
  <si>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</si>
  <si>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</si>
  <si>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</si>
  <si>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</si>
  <si>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</si>
  <si>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</si>
  <si>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</si>
  <si>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</si>
  <si>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</si>
  <si>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</si>
  <si>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Renteinntekter og lignende inntekter</t>
  </si>
  <si>
    <t>Rentekostnader og lignende kostnader</t>
  </si>
  <si>
    <t>Utbytte og andre lignende inntekter</t>
  </si>
  <si>
    <t>Provisjonsinntekter og inntekter fra banktjenester</t>
  </si>
  <si>
    <t>Provisjonskostnader og kostnader ved banktjenester</t>
  </si>
  <si>
    <t xml:space="preserve"> Aksjer mv</t>
  </si>
  <si>
    <t>Andre eiendeler og forpliktelser</t>
  </si>
  <si>
    <t>Andre driftsinntekter</t>
  </si>
  <si>
    <t>Andre driftskostnader</t>
  </si>
  <si>
    <t xml:space="preserve">Avskrivninger og avsetninger </t>
  </si>
  <si>
    <t>Forvaltningskapital (sum gjeld og egenkapital)</t>
  </si>
  <si>
    <t>Utlån til og fordringer til kunder vurdert til amortisert kost (før nedskrivninger)</t>
  </si>
  <si>
    <t>Gjeld stiftet ved utstedelse av verdipapirer</t>
  </si>
  <si>
    <t>Gjen.forvaltningskapital (GFK) (daglig evt. månedlig)</t>
  </si>
  <si>
    <t>KONSOLIDERT ELLER IKKE-KONSOLIDERT</t>
  </si>
  <si>
    <t>6.1</t>
  </si>
  <si>
    <t>8.</t>
  </si>
  <si>
    <t>SISTE DAG I RAPPORTERINGSPERIODEN:</t>
  </si>
  <si>
    <t>Skjema-ID</t>
  </si>
  <si>
    <t>Orgnr</t>
  </si>
  <si>
    <t>Versjonsnr</t>
  </si>
  <si>
    <t>VersjonsID</t>
  </si>
  <si>
    <t>Kons./ikke kons.</t>
  </si>
  <si>
    <t>SA/IRB</t>
  </si>
  <si>
    <t>Antall datakolonner</t>
  </si>
  <si>
    <t>Arknavn</t>
  </si>
  <si>
    <t>Nøkkeltall</t>
  </si>
  <si>
    <t>Dette er skjemaversjonens CREATION DATE</t>
  </si>
  <si>
    <t>MND</t>
  </si>
  <si>
    <t>ÅR</t>
  </si>
  <si>
    <t>i dokumentet</t>
  </si>
  <si>
    <t>C</t>
  </si>
  <si>
    <t>D</t>
  </si>
  <si>
    <t>B</t>
  </si>
  <si>
    <t>Spørsmålene  RAPPORTERINGSÅR, RAPPORTERINGSPERIODE, KONSOLIDERT ELLER IKKE-KONSOLIDERT og REGNSKAPSSPRÅK (IFRS/NGAAP) er bygget opp med nedtrekksmeny som rapportør må velge fra.</t>
  </si>
  <si>
    <t>Leif Granli</t>
  </si>
  <si>
    <t>Kostnader ved ytelser til ansatte (Lønn, pensjoner, sosiale ytelser)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</si>
  <si>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</si>
  <si>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</si>
  <si>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</si>
  <si>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</si>
  <si>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</si>
  <si>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</si>
  <si>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</si>
  <si>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</si>
  <si>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</si>
  <si>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</si>
  <si>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VERSJONSNUMMER</t>
  </si>
  <si>
    <t>EXCELMAL GYLDIG FRA:</t>
  </si>
  <si>
    <t>E</t>
  </si>
  <si>
    <t xml:space="preserve">Nøkkeltallsskjema for banker </t>
  </si>
  <si>
    <t>Gjennomført kapitalutvidelse i perioden (sum innbetalt kapital)</t>
  </si>
  <si>
    <t xml:space="preserve">   Herav: verdiendringer på pensjonsforpliktelser</t>
  </si>
  <si>
    <r>
      <t xml:space="preserve">Øvrige resultatelementer som ikke vil reklassifiseres til resultatet, etter skatt </t>
    </r>
    <r>
      <rPr>
        <b/>
        <sz val="8"/>
        <color rgb="FF002060"/>
        <rFont val="Arial"/>
        <family val="2"/>
      </rPr>
      <t>(Kun IFRS)</t>
    </r>
  </si>
  <si>
    <r>
      <t xml:space="preserve">Øvrige resultatelementer som senere kan reklassifiseres til resultatet, etter skatt </t>
    </r>
    <r>
      <rPr>
        <b/>
        <sz val="8"/>
        <color rgb="FF002060"/>
        <rFont val="Arial"/>
        <family val="2"/>
      </rPr>
      <t>(Kun IFRS)</t>
    </r>
  </si>
  <si>
    <r>
      <t xml:space="preserve">Periodens totalresultat </t>
    </r>
    <r>
      <rPr>
        <b/>
        <sz val="8"/>
        <color theme="3" tint="-0.249977111117893"/>
        <rFont val="Arial"/>
        <family val="2"/>
      </rPr>
      <t>(Kun IFRS)</t>
    </r>
  </si>
  <si>
    <t>Netto verdiendring og gevinst/tap på valuta og finansielle instrumenter</t>
  </si>
  <si>
    <t>Rentebærende verdipapirer</t>
  </si>
  <si>
    <t>Finansielle derivater og valuta</t>
  </si>
  <si>
    <r>
      <t>Utlån og fordringer</t>
    </r>
    <r>
      <rPr>
        <sz val="9"/>
        <color indexed="62"/>
        <rFont val="Arial"/>
        <family val="2"/>
      </rPr>
      <t/>
    </r>
  </si>
  <si>
    <t xml:space="preserve">  Herav: Kredittap på utlån</t>
  </si>
  <si>
    <t xml:space="preserve">  Herav: Kredittap på garantier og ubenyttede rammekreditter</t>
  </si>
  <si>
    <t xml:space="preserve">  Herav: Kredittap på rentebærende verdipapirer</t>
  </si>
  <si>
    <t>Verdiendring og gevinst/tap på ikke-finansielle eiendeler</t>
  </si>
  <si>
    <t>Resultat før skatt fra videreført virksomhet</t>
  </si>
  <si>
    <t>Skatt på resultat fra videreført virksomhet</t>
  </si>
  <si>
    <t>Resultat etter skatt fra videreført virksomhet</t>
  </si>
  <si>
    <t>Resultat fra virksomhet under avvikling etter skatt</t>
  </si>
  <si>
    <t>Resultat før andre inntekter og kostnader</t>
  </si>
  <si>
    <t>Innlån fra kredittinstitusjoner og finansieringsforetak</t>
  </si>
  <si>
    <t xml:space="preserve">Innskudd og andre innlån fra kunder </t>
  </si>
  <si>
    <t>Brutto misligholdte engasjementer etter 90-dagers definisjonen (1)</t>
  </si>
  <si>
    <t>6.2</t>
  </si>
  <si>
    <t>6.3</t>
  </si>
  <si>
    <t>6.4</t>
  </si>
  <si>
    <t>6.5</t>
  </si>
  <si>
    <t>11.1</t>
  </si>
  <si>
    <t>11.2</t>
  </si>
  <si>
    <t>11.3</t>
  </si>
  <si>
    <t>23.1.</t>
  </si>
  <si>
    <t>23.2.</t>
  </si>
  <si>
    <t>23.3</t>
  </si>
  <si>
    <t>24.1.</t>
  </si>
  <si>
    <t>24.2.</t>
  </si>
  <si>
    <r>
      <t>Nedskr./rev. av nedskr. og gev./tap på v.papirer som er anl.midl.</t>
    </r>
    <r>
      <rPr>
        <sz val="9"/>
        <rFont val="Arial"/>
        <family val="2"/>
      </rPr>
      <t xml:space="preserve"> (NGAAP)</t>
    </r>
  </si>
  <si>
    <r>
      <t xml:space="preserve">Verdifall på utlån og fordringer </t>
    </r>
    <r>
      <rPr>
        <b/>
        <sz val="9"/>
        <color indexed="62"/>
        <rFont val="Arial"/>
        <family val="2"/>
      </rPr>
      <t>(IFRS)</t>
    </r>
    <r>
      <rPr>
        <sz val="8"/>
        <rFont val="Arial"/>
        <family val="2"/>
      </rPr>
      <t xml:space="preserve">
Tap på utlån, garantier mv.</t>
    </r>
    <r>
      <rPr>
        <b/>
        <sz val="8"/>
        <color indexed="10"/>
        <rFont val="Arial"/>
        <family val="2"/>
      </rPr>
      <t xml:space="preserve"> (NGAAP)</t>
    </r>
  </si>
  <si>
    <t>Justering av virkelig verdi som følge av markedsrisiko</t>
  </si>
  <si>
    <t>Justering av virkelig verdi som følge av kredittrisiko</t>
  </si>
  <si>
    <t xml:space="preserve">Justering av virkelig verdi som følge av markedsrisiko </t>
  </si>
  <si>
    <t xml:space="preserve">Nedskrivning som følge av vesentlig økning i kredittrisiko, der det ikke foreligger en tapshendelse (steg 2) </t>
  </si>
  <si>
    <t>Nedskrivning som følge av vesentlig økning i kredittrisiko, der det foreligger en tapshendelse (steg 3)</t>
  </si>
  <si>
    <t>25.1</t>
  </si>
  <si>
    <t>25.2</t>
  </si>
  <si>
    <t>25.3</t>
  </si>
  <si>
    <t>25.4</t>
  </si>
  <si>
    <t>33.</t>
  </si>
  <si>
    <r>
      <t xml:space="preserve">Utlån og fordringer til kunder vurdert til virkelig verdi over OCI (før justeringer av virkelig verdi ) </t>
    </r>
    <r>
      <rPr>
        <b/>
        <sz val="9"/>
        <rFont val="Arial"/>
        <family val="2"/>
      </rPr>
      <t>(Kun IFRS)</t>
    </r>
  </si>
  <si>
    <t>1085</t>
  </si>
  <si>
    <t>1087</t>
  </si>
  <si>
    <t>1088</t>
  </si>
  <si>
    <t>1089</t>
  </si>
  <si>
    <t>1090</t>
  </si>
  <si>
    <t>1091</t>
  </si>
  <si>
    <t>1092</t>
  </si>
  <si>
    <t>1093</t>
  </si>
  <si>
    <t>1094</t>
  </si>
  <si>
    <r>
      <t xml:space="preserve">Utlån og fordringer til kunder vurdert til virkelig verdi over resultatet (før justeringer av virkelig verdi ) </t>
    </r>
    <r>
      <rPr>
        <b/>
        <sz val="9"/>
        <rFont val="Arial"/>
        <family val="2"/>
      </rPr>
      <t>(Kun IFRS)</t>
    </r>
  </si>
  <si>
    <t>Andre misligholdte engasjementer (1)</t>
  </si>
  <si>
    <t>12-mnd. Forventet kredittap på "friske" utlån (steg 1). Kun IFRS</t>
  </si>
  <si>
    <t>Nedskrivning som følge av vesentlig økning i kredittrisiko, der det ikke foreligger en tapshendelse (steg 2) /Gruppenedskrivninger for NGAAP</t>
  </si>
  <si>
    <t>Nedskrivning som følge av vesentlig økning i kredittrisiko, der det foreligger en tapshendelse (steg 3) /Individuelle nedskrivninger for NGAAP</t>
  </si>
  <si>
    <t>12-mnd. Forventet kredittap på "friske" utlån (steg 1).</t>
  </si>
  <si>
    <t>Beregninger til feilkontroller</t>
  </si>
  <si>
    <t>1) Jf. veiledningen til ORBOF-rapport 12 Tilleggsspesifikasjoner, kapittel 17, og Finanstilsynets rundskriv 10/2020</t>
  </si>
  <si>
    <t>Egenkapital ved utgangen av perioden</t>
  </si>
  <si>
    <t xml:space="preserve"> Herav: Hybridkapital/fondsobligasjoner som inngår i egenkapitalen</t>
  </si>
  <si>
    <t>Konsolidert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</si>
</sst>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&quot;kr&quot;\ * #,##0.00_);_(&quot;kr&quot;\ * \(#,##0.00\);_(&quot;kr&quot;\ * &quot;-&quot;??_);_(@_)"/>
    <numFmt numFmtId="165" formatCode="_(* #,##0.00_);_(* \(#,##0.00\);_(* &quot;-&quot;??_);_(@_)"/>
    <numFmt numFmtId="166" formatCode="#,##0.0"/>
  </numFmts>
  <fonts count="80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9"/>
      <color indexed="62"/>
      <name val="Arial"/>
      <family val="2"/>
    </font>
    <font>
      <sz val="9"/>
      <color indexed="6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color theme="0" tint="-0.14999847407452621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sz val="11"/>
      <color rgb="FF9C0006"/>
      <name val="Arial"/>
      <family val="2"/>
    </font>
    <font>
      <i/>
      <sz val="11"/>
      <color rgb="FF7F7F7F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rgb="FF9C65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name val="Helv"/>
    </font>
    <font>
      <b/>
      <sz val="8"/>
      <color rgb="FF002060"/>
      <name val="Arial"/>
      <family val="2"/>
    </font>
    <font>
      <b/>
      <sz val="8"/>
      <color theme="3" tint="-0.249977111117893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i/>
      <sz val="11"/>
      <color theme="0"/>
      <name val="Calibri"/>
      <family val="2"/>
      <scheme val="minor"/>
    </font>
    <font>
      <b/>
      <i/>
      <sz val="8"/>
      <color theme="0"/>
      <name val="Arial"/>
      <family val="2"/>
    </font>
    <font>
      <i/>
      <sz val="8"/>
      <name val="Arial"/>
      <family val="2"/>
    </font>
    <font>
      <sz val="8"/>
      <color rgb="FFC00000"/>
      <name val="Arial"/>
      <family val="2"/>
    </font>
    <font>
      <sz val="10"/>
      <color theme="0"/>
      <name val="MS Sans Serif"/>
      <family val="2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02">
    <xf numFmtId="0" fontId="0" fillId="0" borderId="0"/>
    <xf numFmtId="43" fontId="1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ont="0" applyFill="0" applyBorder="0"/>
    <xf numFmtId="0" fontId="20" fillId="0" borderId="0" applyNumberFormat="0" applyFont="0" applyFill="0" applyBorder="0"/>
    <xf numFmtId="0" fontId="10" fillId="0" borderId="0"/>
    <xf numFmtId="0" fontId="21" fillId="0" borderId="0"/>
    <xf numFmtId="0" fontId="21" fillId="0" borderId="0"/>
    <xf numFmtId="0" fontId="8" fillId="0" borderId="0"/>
    <xf numFmtId="0" fontId="10" fillId="0" borderId="0"/>
    <xf numFmtId="0" fontId="21" fillId="0" borderId="0"/>
    <xf numFmtId="0" fontId="8" fillId="0" borderId="0"/>
    <xf numFmtId="0" fontId="17" fillId="0" borderId="0"/>
    <xf numFmtId="0" fontId="8" fillId="0" borderId="0"/>
    <xf numFmtId="0" fontId="19" fillId="0" borderId="0"/>
    <xf numFmtId="0" fontId="10" fillId="0" borderId="0"/>
    <xf numFmtId="0" fontId="12" fillId="0" borderId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6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7" borderId="0" applyNumberFormat="0" applyBorder="0" applyAlignment="0" applyProtection="0"/>
    <xf numFmtId="0" fontId="30" fillId="11" borderId="22" applyNumberFormat="0" applyAlignment="0" applyProtection="0"/>
    <xf numFmtId="0" fontId="31" fillId="8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4" fillId="0" borderId="0"/>
    <xf numFmtId="0" fontId="35" fillId="7" borderId="0" applyNumberFormat="0" applyBorder="0" applyAlignment="0" applyProtection="0"/>
    <xf numFmtId="0" fontId="36" fillId="10" borderId="22" applyNumberFormat="0" applyAlignment="0" applyProtection="0"/>
    <xf numFmtId="0" fontId="37" fillId="0" borderId="24" applyNumberFormat="0" applyFill="0" applyAlignment="0" applyProtection="0"/>
    <xf numFmtId="0" fontId="38" fillId="38" borderId="0">
      <alignment horizontal="right"/>
    </xf>
    <xf numFmtId="40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39" fillId="12" borderId="25" applyNumberFormat="0" applyAlignment="0" applyProtection="0"/>
    <xf numFmtId="0" fontId="23" fillId="13" borderId="26" applyNumberFormat="0" applyFont="0" applyAlignment="0" applyProtection="0"/>
    <xf numFmtId="0" fontId="23" fillId="0" borderId="0"/>
    <xf numFmtId="0" fontId="18" fillId="0" borderId="0" applyNumberFormat="0" applyFont="0" applyFill="0" applyBorder="0"/>
    <xf numFmtId="0" fontId="3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9" borderId="0" applyNumberFormat="0" applyBorder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3" fillId="0" borderId="0" applyNumberForma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5" borderId="0"/>
    <xf numFmtId="0" fontId="6" fillId="39" borderId="0"/>
    <xf numFmtId="0" fontId="44" fillId="0" borderId="27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11" borderId="23" applyNumberFormat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ont="0" applyFill="0" applyBorder="0"/>
    <xf numFmtId="0" fontId="3" fillId="0" borderId="0"/>
    <xf numFmtId="0" fontId="18" fillId="0" borderId="0" applyNumberFormat="0" applyFont="0" applyFill="0" applyBorder="0"/>
    <xf numFmtId="4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18" fillId="0" borderId="0" applyFont="0" applyFill="0" applyBorder="0" applyAlignment="0" applyProtection="0"/>
    <xf numFmtId="0" fontId="3" fillId="0" borderId="0"/>
    <xf numFmtId="4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3" fillId="0" borderId="0"/>
    <xf numFmtId="0" fontId="3" fillId="0" borderId="0"/>
    <xf numFmtId="0" fontId="8" fillId="0" borderId="0"/>
    <xf numFmtId="0" fontId="10" fillId="0" borderId="0"/>
    <xf numFmtId="0" fontId="3" fillId="0" borderId="0"/>
    <xf numFmtId="0" fontId="8" fillId="0" borderId="0"/>
    <xf numFmtId="0" fontId="8" fillId="0" borderId="0"/>
    <xf numFmtId="0" fontId="10" fillId="0" borderId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50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9" fillId="53" borderId="0" applyNumberFormat="0" applyBorder="0" applyAlignment="0" applyProtection="0"/>
    <xf numFmtId="0" fontId="49" fillId="46" borderId="0" applyNumberFormat="0" applyBorder="0" applyAlignment="0" applyProtection="0"/>
    <xf numFmtId="0" fontId="49" fillId="49" borderId="0" applyNumberFormat="0" applyBorder="0" applyAlignment="0" applyProtection="0"/>
    <xf numFmtId="0" fontId="49" fillId="54" borderId="0" applyNumberFormat="0" applyBorder="0" applyAlignment="0" applyProtection="0"/>
    <xf numFmtId="0" fontId="49" fillId="55" borderId="0" applyNumberFormat="0" applyBorder="0" applyAlignment="0" applyProtection="0"/>
    <xf numFmtId="0" fontId="49" fillId="56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7" borderId="0" applyNumberFormat="0" applyBorder="0" applyAlignment="0" applyProtection="0"/>
    <xf numFmtId="0" fontId="49" fillId="58" borderId="0" applyNumberFormat="0" applyBorder="0" applyAlignment="0" applyProtection="0"/>
    <xf numFmtId="0" fontId="49" fillId="59" borderId="0" applyNumberFormat="0" applyBorder="0" applyAlignment="0" applyProtection="0"/>
    <xf numFmtId="0" fontId="49" fillId="54" borderId="0" applyNumberFormat="0" applyBorder="0" applyAlignment="0" applyProtection="0"/>
    <xf numFmtId="0" fontId="49" fillId="55" borderId="0" applyNumberFormat="0" applyBorder="0" applyAlignment="0" applyProtection="0"/>
    <xf numFmtId="0" fontId="49" fillId="60" borderId="0" applyNumberFormat="0" applyBorder="0" applyAlignment="0" applyProtection="0"/>
    <xf numFmtId="0" fontId="51" fillId="41" borderId="0" applyNumberFormat="0" applyBorder="0" applyAlignment="0" applyProtection="0"/>
    <xf numFmtId="0" fontId="50" fillId="51" borderId="28" applyNumberFormat="0" applyAlignment="0" applyProtection="0"/>
    <xf numFmtId="0" fontId="50" fillId="51" borderId="28" applyNumberFormat="0" applyAlignment="0" applyProtection="0"/>
    <xf numFmtId="0" fontId="50" fillId="51" borderId="28" applyNumberFormat="0" applyAlignment="0" applyProtection="0"/>
    <xf numFmtId="0" fontId="56" fillId="61" borderId="29" applyNumberFormat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62" fillId="0" borderId="30" applyNumberFormat="0" applyFill="0" applyAlignment="0" applyProtection="0"/>
    <xf numFmtId="0" fontId="63" fillId="0" borderId="31" applyNumberFormat="0" applyFill="0" applyAlignment="0" applyProtection="0"/>
    <xf numFmtId="0" fontId="64" fillId="0" borderId="32" applyNumberFormat="0" applyFill="0" applyAlignment="0" applyProtection="0"/>
    <xf numFmtId="0" fontId="64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4" fillId="45" borderId="28" applyNumberFormat="0" applyAlignment="0" applyProtection="0"/>
    <xf numFmtId="0" fontId="54" fillId="45" borderId="28" applyNumberFormat="0" applyAlignment="0" applyProtection="0"/>
    <xf numFmtId="0" fontId="54" fillId="45" borderId="28" applyNumberFormat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43" fontId="4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68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56" fillId="61" borderId="29" applyNumberFormat="0" applyAlignment="0" applyProtection="0"/>
    <xf numFmtId="0" fontId="56" fillId="61" borderId="29" applyNumberFormat="0" applyAlignment="0" applyProtection="0"/>
    <xf numFmtId="0" fontId="55" fillId="0" borderId="33" applyNumberFormat="0" applyFill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2" fillId="13" borderId="26" applyNumberFormat="0" applyFont="0" applyAlignment="0" applyProtection="0"/>
    <xf numFmtId="0" fontId="57" fillId="52" borderId="0" applyNumberFormat="0" applyBorder="0" applyAlignment="0" applyProtection="0"/>
    <xf numFmtId="0" fontId="48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8" fillId="0" borderId="0" applyNumberFormat="0" applyFont="0" applyFill="0" applyBorder="0"/>
    <xf numFmtId="0" fontId="10" fillId="0" borderId="0"/>
    <xf numFmtId="0" fontId="18" fillId="0" borderId="0" applyNumberFormat="0" applyFont="0" applyFill="0" applyBorder="0"/>
    <xf numFmtId="0" fontId="48" fillId="0" borderId="0"/>
    <xf numFmtId="0" fontId="66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48" fillId="0" borderId="0"/>
    <xf numFmtId="0" fontId="66" fillId="0" borderId="0"/>
    <xf numFmtId="0" fontId="10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48" fillId="0" borderId="0"/>
    <xf numFmtId="0" fontId="48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48" fillId="0" borderId="0"/>
    <xf numFmtId="0" fontId="48" fillId="0" borderId="0"/>
    <xf numFmtId="0" fontId="48" fillId="0" borderId="0"/>
    <xf numFmtId="0" fontId="18" fillId="0" borderId="0" applyNumberFormat="0" applyFont="0" applyFill="0" applyBorder="0"/>
    <xf numFmtId="0" fontId="2" fillId="0" borderId="0"/>
    <xf numFmtId="0" fontId="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8" fillId="0" borderId="0"/>
    <xf numFmtId="0" fontId="6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18" fillId="0" borderId="0" applyNumberFormat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 applyNumberFormat="0" applyFont="0" applyFill="0" applyBorder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8" fillId="0" borderId="0" applyNumberFormat="0" applyFont="0" applyFill="0" applyBorder="0"/>
    <xf numFmtId="0" fontId="10" fillId="0" borderId="0"/>
    <xf numFmtId="0" fontId="18" fillId="0" borderId="0" applyNumberFormat="0" applyFont="0" applyFill="0" applyBorder="0"/>
    <xf numFmtId="0" fontId="10" fillId="0" borderId="0"/>
    <xf numFmtId="0" fontId="18" fillId="0" borderId="0" applyNumberFormat="0" applyFont="0" applyFill="0" applyBorder="0"/>
    <xf numFmtId="0" fontId="10" fillId="0" borderId="0"/>
    <xf numFmtId="0" fontId="10" fillId="0" borderId="0"/>
    <xf numFmtId="0" fontId="18" fillId="0" borderId="0" applyNumberFormat="0" applyFont="0" applyFill="0" applyBorder="0"/>
    <xf numFmtId="0" fontId="10" fillId="0" borderId="0"/>
    <xf numFmtId="0" fontId="4" fillId="0" borderId="0"/>
    <xf numFmtId="0" fontId="66" fillId="0" borderId="0"/>
    <xf numFmtId="0" fontId="4" fillId="0" borderId="0"/>
    <xf numFmtId="0" fontId="66" fillId="0" borderId="0"/>
    <xf numFmtId="0" fontId="4" fillId="0" borderId="0"/>
    <xf numFmtId="0" fontId="67" fillId="0" borderId="0"/>
    <xf numFmtId="0" fontId="10" fillId="0" borderId="0"/>
    <xf numFmtId="0" fontId="10" fillId="0" borderId="0"/>
    <xf numFmtId="0" fontId="18" fillId="0" borderId="0" applyNumberFormat="0" applyFont="0" applyFill="0" applyBorder="0"/>
    <xf numFmtId="0" fontId="4" fillId="0" borderId="0"/>
    <xf numFmtId="0" fontId="18" fillId="0" borderId="0" applyNumberFormat="0" applyFont="0" applyFill="0" applyBorder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66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66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66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68" fillId="0" borderId="0"/>
    <xf numFmtId="0" fontId="68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68" fillId="0" borderId="0"/>
    <xf numFmtId="0" fontId="68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68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66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" fillId="0" borderId="0"/>
    <xf numFmtId="0" fontId="4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4" fillId="0" borderId="0"/>
    <xf numFmtId="0" fontId="4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4" fillId="0" borderId="0"/>
    <xf numFmtId="0" fontId="4" fillId="0" borderId="0"/>
    <xf numFmtId="0" fontId="18" fillId="0" borderId="0" applyNumberFormat="0" applyFont="0" applyFill="0" applyBorder="0"/>
    <xf numFmtId="0" fontId="18" fillId="0" borderId="0" applyNumberFormat="0" applyFont="0" applyFill="0" applyBorder="0"/>
    <xf numFmtId="0" fontId="4" fillId="0" borderId="0"/>
    <xf numFmtId="0" fontId="4" fillId="0" borderId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9" fillId="51" borderId="35" applyNumberFormat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4" fillId="0" borderId="32" applyNumberFormat="0" applyFill="0" applyAlignment="0" applyProtection="0"/>
    <xf numFmtId="0" fontId="64" fillId="0" borderId="32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8" fillId="0" borderId="36" applyNumberFormat="0" applyFill="0" applyAlignment="0" applyProtection="0"/>
    <xf numFmtId="0" fontId="58" fillId="0" borderId="36" applyNumberFormat="0" applyFill="0" applyAlignment="0" applyProtection="0"/>
    <xf numFmtId="0" fontId="58" fillId="0" borderId="36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9" fillId="51" borderId="35" applyNumberFormat="0" applyAlignment="0" applyProtection="0"/>
    <xf numFmtId="0" fontId="59" fillId="51" borderId="35" applyNumberFormat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60" borderId="0" applyNumberFormat="0" applyBorder="0" applyAlignment="0" applyProtection="0"/>
    <xf numFmtId="0" fontId="49" fillId="60" borderId="0" applyNumberFormat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 applyNumberFormat="0" applyFont="0" applyFill="0" applyBorder="0"/>
    <xf numFmtId="0" fontId="1" fillId="0" borderId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50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47" borderId="34" applyNumberFormat="0" applyFont="0" applyAlignment="0" applyProtection="0"/>
    <xf numFmtId="0" fontId="1" fillId="13" borderId="26" applyNumberFormat="0" applyFont="0" applyAlignment="0" applyProtection="0"/>
    <xf numFmtId="0" fontId="1" fillId="13" borderId="26" applyNumberFormat="0" applyFont="0" applyAlignment="0" applyProtection="0"/>
    <xf numFmtId="0" fontId="1" fillId="13" borderId="26" applyNumberFormat="0" applyFont="0" applyAlignment="0" applyProtection="0"/>
    <xf numFmtId="0" fontId="1" fillId="13" borderId="26" applyNumberFormat="0" applyFont="0" applyAlignment="0" applyProtection="0"/>
    <xf numFmtId="0" fontId="1" fillId="13" borderId="26" applyNumberFormat="0" applyFont="0" applyAlignment="0" applyProtection="0"/>
    <xf numFmtId="0" fontId="1" fillId="13" borderId="26" applyNumberFormat="0" applyFont="0" applyAlignment="0" applyProtection="0"/>
    <xf numFmtId="0" fontId="1" fillId="13" borderId="26" applyNumberFormat="0" applyFont="0" applyAlignment="0" applyProtection="0"/>
    <xf numFmtId="0" fontId="1" fillId="13" borderId="26" applyNumberFormat="0" applyFont="0" applyAlignment="0" applyProtection="0"/>
    <xf numFmtId="0" fontId="10" fillId="47" borderId="34" applyNumberFormat="0" applyFont="0" applyAlignment="0" applyProtection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1" fillId="0" borderId="0"/>
    <xf numFmtId="0" fontId="18" fillId="0" borderId="0" applyNumberFormat="0" applyFont="0" applyFill="0" applyBorder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6" fillId="0" borderId="0"/>
    <xf numFmtId="0" fontId="4" fillId="0" borderId="0"/>
    <xf numFmtId="0" fontId="66" fillId="0" borderId="0"/>
    <xf numFmtId="0" fontId="4" fillId="0" borderId="0"/>
    <xf numFmtId="0" fontId="4" fillId="0" borderId="0"/>
    <xf numFmtId="0" fontId="67" fillId="0" borderId="0"/>
    <xf numFmtId="0" fontId="10" fillId="0" borderId="0"/>
    <xf numFmtId="0" fontId="10" fillId="0" borderId="0"/>
    <xf numFmtId="0" fontId="18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68" fillId="0" borderId="0"/>
    <xf numFmtId="0" fontId="18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10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8" fillId="0" borderId="0" applyNumberFormat="0" applyFont="0" applyFill="0" applyBorder="0"/>
    <xf numFmtId="0" fontId="68" fillId="0" borderId="0"/>
    <xf numFmtId="0" fontId="18" fillId="0" borderId="0" applyNumberFormat="0" applyFont="0" applyFill="0" applyBorder="0"/>
    <xf numFmtId="0" fontId="68" fillId="0" borderId="0"/>
    <xf numFmtId="0" fontId="18" fillId="0" borderId="0" applyNumberFormat="0" applyFont="0" applyFill="0" applyBorder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0" fontId="10" fillId="47" borderId="3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1">
    <xf numFmtId="0" fontId="0" fillId="0" borderId="0" xfId="0"/>
    <xf numFmtId="0" fontId="22" fillId="3" borderId="0" xfId="0" applyFont="1" applyFill="1"/>
    <xf numFmtId="0" fontId="0" fillId="3" borderId="0" xfId="0" applyFill="1"/>
    <xf numFmtId="0" fontId="10" fillId="3" borderId="0" xfId="0" applyFont="1" applyFill="1"/>
    <xf numFmtId="0" fontId="6" fillId="4" borderId="1" xfId="31" applyFont="1" applyFill="1" applyBorder="1"/>
    <xf numFmtId="0" fontId="6" fillId="2" borderId="1" xfId="31" applyFont="1" applyFill="1" applyBorder="1" applyAlignment="1" applyProtection="1">
      <alignment horizontal="center" vertical="center"/>
      <protection locked="0"/>
    </xf>
    <xf numFmtId="0" fontId="6" fillId="2" borderId="2" xfId="31" applyFont="1" applyFill="1" applyBorder="1" applyAlignment="1" applyProtection="1">
      <alignment horizontal="center" vertical="center"/>
      <protection locked="0"/>
    </xf>
    <xf numFmtId="1" fontId="6" fillId="2" borderId="1" xfId="5" applyNumberFormat="1" applyFont="1" applyFill="1" applyBorder="1" applyAlignment="1" applyProtection="1">
      <alignment horizontal="center"/>
      <protection locked="0"/>
    </xf>
    <xf numFmtId="3" fontId="6" fillId="2" borderId="1" xfId="5" applyNumberFormat="1" applyFont="1" applyFill="1" applyBorder="1" applyAlignment="1" applyProtection="1">
      <alignment horizontal="center"/>
      <protection locked="0"/>
    </xf>
    <xf numFmtId="0" fontId="6" fillId="2" borderId="1" xfId="31" applyFont="1" applyFill="1" applyBorder="1" applyAlignment="1" applyProtection="1">
      <alignment horizontal="left" vertical="center"/>
      <protection locked="0"/>
    </xf>
    <xf numFmtId="0" fontId="23" fillId="3" borderId="0" xfId="0" applyFont="1" applyFill="1"/>
    <xf numFmtId="0" fontId="6" fillId="2" borderId="3" xfId="31" applyFont="1" applyFill="1" applyBorder="1" applyAlignment="1" applyProtection="1">
      <alignment horizontal="center" vertical="center"/>
      <protection locked="0"/>
    </xf>
    <xf numFmtId="0" fontId="8" fillId="3" borderId="0" xfId="0" applyFont="1" applyFill="1"/>
    <xf numFmtId="0" fontId="7" fillId="4" borderId="0" xfId="0" applyFont="1" applyFill="1" applyAlignment="1">
      <alignment horizontal="left"/>
    </xf>
    <xf numFmtId="0" fontId="0" fillId="4" borderId="0" xfId="0" applyFill="1"/>
    <xf numFmtId="0" fontId="8" fillId="4" borderId="5" xfId="0" applyFont="1" applyFill="1" applyBorder="1"/>
    <xf numFmtId="0" fontId="8" fillId="4" borderId="6" xfId="0" applyFont="1" applyFill="1" applyBorder="1"/>
    <xf numFmtId="0" fontId="0" fillId="4" borderId="6" xfId="0" quotePrefix="1" applyFill="1" applyBorder="1"/>
    <xf numFmtId="0" fontId="0" fillId="4" borderId="6" xfId="0" applyFill="1" applyBorder="1"/>
    <xf numFmtId="0" fontId="0" fillId="4" borderId="8" xfId="0" applyFill="1" applyBorder="1"/>
    <xf numFmtId="0" fontId="24" fillId="4" borderId="10" xfId="0" applyFont="1" applyFill="1" applyBorder="1"/>
    <xf numFmtId="0" fontId="0" fillId="4" borderId="0" xfId="0" applyFill="1" applyAlignment="1">
      <alignment horizontal="right"/>
    </xf>
    <xf numFmtId="0" fontId="6" fillId="4" borderId="1" xfId="0" applyFont="1" applyFill="1" applyBorder="1"/>
    <xf numFmtId="0" fontId="25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4" borderId="1" xfId="31" applyFont="1" applyFill="1" applyBorder="1" applyAlignment="1">
      <alignment horizontal="left" vertical="center"/>
    </xf>
    <xf numFmtId="0" fontId="6" fillId="4" borderId="13" xfId="31" applyFont="1" applyFill="1" applyBorder="1" applyAlignment="1">
      <alignment horizontal="center" vertical="center"/>
    </xf>
    <xf numFmtId="166" fontId="0" fillId="4" borderId="0" xfId="0" applyNumberFormat="1" applyFill="1"/>
    <xf numFmtId="166" fontId="0" fillId="4" borderId="12" xfId="0" applyNumberFormat="1" applyFill="1" applyBorder="1"/>
    <xf numFmtId="166" fontId="0" fillId="4" borderId="14" xfId="0" applyNumberFormat="1" applyFill="1" applyBorder="1"/>
    <xf numFmtId="166" fontId="5" fillId="4" borderId="10" xfId="31" applyNumberFormat="1" applyFont="1" applyFill="1" applyBorder="1" applyAlignment="1">
      <alignment horizontal="center"/>
    </xf>
    <xf numFmtId="166" fontId="0" fillId="4" borderId="10" xfId="0" applyNumberFormat="1" applyFill="1" applyBorder="1" applyAlignment="1">
      <alignment horizontal="center"/>
    </xf>
    <xf numFmtId="166" fontId="17" fillId="3" borderId="9" xfId="3" applyNumberFormat="1" applyFont="1" applyFill="1" applyBorder="1" applyProtection="1">
      <protection locked="0"/>
    </xf>
    <xf numFmtId="166" fontId="17" fillId="3" borderId="11" xfId="3" applyNumberFormat="1" applyFont="1" applyFill="1" applyBorder="1" applyProtection="1">
      <protection locked="0"/>
    </xf>
    <xf numFmtId="166" fontId="17" fillId="3" borderId="6" xfId="3" applyNumberFormat="1" applyFont="1" applyFill="1" applyBorder="1" applyProtection="1">
      <protection locked="0"/>
    </xf>
    <xf numFmtId="166" fontId="17" fillId="3" borderId="7" xfId="3" applyNumberFormat="1" applyFont="1" applyFill="1" applyBorder="1" applyProtection="1">
      <protection locked="0"/>
    </xf>
    <xf numFmtId="166" fontId="17" fillId="3" borderId="13" xfId="3" applyNumberFormat="1" applyFont="1" applyFill="1" applyBorder="1" applyProtection="1">
      <protection locked="0"/>
    </xf>
    <xf numFmtId="166" fontId="0" fillId="5" borderId="0" xfId="0" applyNumberFormat="1" applyFill="1"/>
    <xf numFmtId="166" fontId="0" fillId="3" borderId="0" xfId="0" applyNumberFormat="1" applyFill="1"/>
    <xf numFmtId="166" fontId="26" fillId="4" borderId="0" xfId="0" applyNumberFormat="1" applyFont="1" applyFill="1"/>
    <xf numFmtId="0" fontId="9" fillId="4" borderId="1" xfId="2" applyFill="1" applyBorder="1" applyAlignment="1" applyProtection="1">
      <alignment horizontal="center"/>
    </xf>
    <xf numFmtId="0" fontId="10" fillId="4" borderId="1" xfId="31" applyFont="1" applyFill="1" applyBorder="1" applyAlignment="1">
      <alignment horizontal="center"/>
    </xf>
    <xf numFmtId="0" fontId="25" fillId="3" borderId="0" xfId="26" applyFont="1" applyFill="1" applyAlignment="1">
      <alignment horizontal="center"/>
    </xf>
    <xf numFmtId="0" fontId="25" fillId="3" borderId="0" xfId="0" applyFont="1" applyFill="1"/>
    <xf numFmtId="0" fontId="27" fillId="3" borderId="0" xfId="0" applyFont="1" applyFill="1"/>
    <xf numFmtId="0" fontId="5" fillId="4" borderId="0" xfId="0" applyFont="1" applyFill="1" applyAlignment="1">
      <alignment horizontal="center"/>
    </xf>
    <xf numFmtId="1" fontId="25" fillId="3" borderId="0" xfId="0" applyNumberFormat="1" applyFont="1" applyFill="1" applyAlignment="1">
      <alignment horizontal="center"/>
    </xf>
    <xf numFmtId="0" fontId="25" fillId="3" borderId="0" xfId="31" applyFont="1" applyFill="1" applyAlignment="1">
      <alignment horizontal="center"/>
    </xf>
    <xf numFmtId="16" fontId="25" fillId="3" borderId="0" xfId="0" quotePrefix="1" applyNumberFormat="1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4" fillId="4" borderId="16" xfId="159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4" borderId="2" xfId="0" applyFont="1" applyFill="1" applyBorder="1" applyAlignment="1">
      <alignment horizontal="left"/>
    </xf>
    <xf numFmtId="16" fontId="4" fillId="4" borderId="2" xfId="0" quotePrefix="1" applyNumberFormat="1" applyFont="1" applyFill="1" applyBorder="1" applyAlignment="1">
      <alignment horizontal="left"/>
    </xf>
    <xf numFmtId="0" fontId="4" fillId="4" borderId="2" xfId="0" quotePrefix="1" applyFont="1" applyFill="1" applyBorder="1" applyAlignment="1">
      <alignment horizontal="left"/>
    </xf>
    <xf numFmtId="16" fontId="4" fillId="4" borderId="2" xfId="0" quotePrefix="1" applyNumberFormat="1" applyFont="1" applyFill="1" applyBorder="1" applyAlignment="1">
      <alignment horizontal="left" vertical="center"/>
    </xf>
    <xf numFmtId="0" fontId="4" fillId="5" borderId="0" xfId="0" applyFont="1" applyFill="1"/>
    <xf numFmtId="0" fontId="4" fillId="4" borderId="6" xfId="0" applyFont="1" applyFill="1" applyBorder="1" applyAlignment="1">
      <alignment wrapText="1"/>
    </xf>
    <xf numFmtId="0" fontId="0" fillId="5" borderId="0" xfId="0" applyFill="1"/>
    <xf numFmtId="166" fontId="17" fillId="5" borderId="0" xfId="3" applyNumberFormat="1" applyFont="1" applyFill="1" applyBorder="1"/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/>
    <xf numFmtId="0" fontId="4" fillId="4" borderId="4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9" xfId="0" applyFont="1" applyFill="1" applyBorder="1"/>
    <xf numFmtId="0" fontId="4" fillId="4" borderId="8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4" fillId="4" borderId="7" xfId="0" applyFont="1" applyFill="1" applyBorder="1"/>
    <xf numFmtId="0" fontId="4" fillId="4" borderId="17" xfId="0" applyFont="1" applyFill="1" applyBorder="1"/>
    <xf numFmtId="0" fontId="5" fillId="4" borderId="6" xfId="0" applyFont="1" applyFill="1" applyBorder="1"/>
    <xf numFmtId="0" fontId="74" fillId="3" borderId="0" xfId="0" applyFont="1" applyFill="1"/>
    <xf numFmtId="16" fontId="25" fillId="3" borderId="0" xfId="0" applyNumberFormat="1" applyFont="1" applyFill="1"/>
    <xf numFmtId="0" fontId="72" fillId="3" borderId="0" xfId="0" applyFont="1" applyFill="1"/>
    <xf numFmtId="0" fontId="25" fillId="3" borderId="0" xfId="0" quotePrefix="1" applyFont="1" applyFill="1"/>
    <xf numFmtId="0" fontId="75" fillId="3" borderId="0" xfId="0" applyFont="1" applyFill="1"/>
    <xf numFmtId="0" fontId="76" fillId="3" borderId="0" xfId="0" applyFont="1" applyFill="1"/>
    <xf numFmtId="0" fontId="74" fillId="3" borderId="0" xfId="450" applyFont="1" applyFill="1"/>
    <xf numFmtId="0" fontId="73" fillId="3" borderId="0" xfId="0" applyFont="1" applyFill="1"/>
    <xf numFmtId="0" fontId="74" fillId="0" borderId="0" xfId="0" applyFont="1"/>
    <xf numFmtId="0" fontId="25" fillId="0" borderId="0" xfId="0" applyFont="1"/>
    <xf numFmtId="0" fontId="26" fillId="4" borderId="0" xfId="0" applyFont="1" applyFill="1"/>
    <xf numFmtId="166" fontId="4" fillId="4" borderId="0" xfId="0" applyNumberFormat="1" applyFont="1" applyFill="1"/>
    <xf numFmtId="166" fontId="17" fillId="3" borderId="15" xfId="3" applyNumberFormat="1" applyFont="1" applyFill="1" applyBorder="1" applyProtection="1">
      <protection locked="0"/>
    </xf>
    <xf numFmtId="0" fontId="78" fillId="3" borderId="0" xfId="0" applyFont="1" applyFill="1"/>
    <xf numFmtId="0" fontId="6" fillId="4" borderId="0" xfId="0" applyFont="1" applyFill="1" applyAlignment="1">
      <alignment horizontal="center"/>
    </xf>
    <xf numFmtId="0" fontId="79" fillId="3" borderId="0" xfId="18" applyFont="1" applyFill="1" applyAlignment="1">
      <alignment horizontal="left"/>
    </xf>
    <xf numFmtId="0" fontId="25" fillId="3" borderId="0" xfId="0" applyFont="1" applyFill="1" applyAlignment="1">
      <alignment horizontal="left"/>
    </xf>
    <xf numFmtId="166" fontId="17" fillId="3" borderId="6" xfId="3" applyNumberFormat="1" applyFont="1" applyFill="1" applyBorder="1" applyProtection="1"/>
    <xf numFmtId="166" fontId="17" fillId="3" borderId="7" xfId="3" applyNumberFormat="1" applyFont="1" applyFill="1" applyBorder="1" applyProtection="1"/>
    <xf numFmtId="0" fontId="28" fillId="4" borderId="0" xfId="27" applyFont="1" applyFill="1" applyAlignment="1">
      <alignment horizontal="left" vertical="center" wrapText="1"/>
    </xf>
    <xf numFmtId="0" fontId="28" fillId="4" borderId="0" xfId="27" applyFont="1" applyFill="1" applyAlignment="1">
      <alignment horizontal="left" vertical="center"/>
    </xf>
    <xf numFmtId="0" fontId="6" fillId="4" borderId="10" xfId="31" applyFont="1" applyFill="1" applyBorder="1" applyAlignment="1">
      <alignment horizontal="center"/>
    </xf>
    <xf numFmtId="0" fontId="6" fillId="4" borderId="3" xfId="31" applyFont="1" applyFill="1" applyBorder="1" applyAlignment="1">
      <alignment horizontal="center"/>
    </xf>
    <xf numFmtId="0" fontId="6" fillId="4" borderId="10" xfId="31" applyFont="1" applyFill="1" applyBorder="1" applyAlignment="1">
      <alignment horizontal="left"/>
    </xf>
    <xf numFmtId="0" fontId="6" fillId="4" borderId="3" xfId="31" applyFont="1" applyFill="1" applyBorder="1" applyAlignment="1">
      <alignment horizontal="left"/>
    </xf>
    <xf numFmtId="0" fontId="6" fillId="4" borderId="10" xfId="31" applyFont="1" applyFill="1" applyBorder="1" applyAlignment="1">
      <alignment horizontal="left" vertical="center"/>
    </xf>
    <xf numFmtId="0" fontId="6" fillId="4" borderId="18" xfId="31" applyFont="1" applyFill="1" applyBorder="1" applyAlignment="1">
      <alignment horizontal="left" vertical="center"/>
    </xf>
    <xf numFmtId="0" fontId="6" fillId="6" borderId="10" xfId="31" applyFont="1" applyFill="1" applyBorder="1" applyAlignment="1" applyProtection="1">
      <alignment horizontal="center" vertical="center"/>
      <protection locked="0"/>
    </xf>
    <xf numFmtId="0" fontId="6" fillId="6" borderId="3" xfId="31" applyFont="1" applyFill="1" applyBorder="1" applyAlignment="1" applyProtection="1">
      <alignment horizontal="center" vertical="center"/>
      <protection locked="0"/>
    </xf>
    <xf numFmtId="0" fontId="13" fillId="4" borderId="10" xfId="31" applyFont="1" applyFill="1" applyBorder="1" applyAlignment="1">
      <alignment horizontal="left"/>
    </xf>
    <xf numFmtId="0" fontId="13" fillId="4" borderId="3" xfId="31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0" fontId="6" fillId="6" borderId="10" xfId="31" applyFont="1" applyFill="1" applyBorder="1" applyAlignment="1" applyProtection="1">
      <alignment horizontal="left" vertical="center"/>
      <protection locked="0"/>
    </xf>
    <xf numFmtId="0" fontId="6" fillId="6" borderId="3" xfId="31" applyFont="1" applyFill="1" applyBorder="1" applyAlignment="1" applyProtection="1">
      <alignment horizontal="left" vertical="center"/>
      <protection locked="0"/>
    </xf>
    <xf numFmtId="0" fontId="77" fillId="4" borderId="37" xfId="0" applyFont="1" applyFill="1" applyBorder="1" applyAlignment="1">
      <alignment horizontal="center" vertical="center" wrapText="1"/>
    </xf>
    <xf numFmtId="0" fontId="77" fillId="4" borderId="38" xfId="0" applyFont="1" applyFill="1" applyBorder="1" applyAlignment="1">
      <alignment horizontal="center" vertical="center" wrapText="1"/>
    </xf>
    <xf numFmtId="0" fontId="77" fillId="4" borderId="39" xfId="0" applyFont="1" applyFill="1" applyBorder="1" applyAlignment="1">
      <alignment horizontal="center" vertical="center" wrapText="1"/>
    </xf>
    <xf numFmtId="0" fontId="77" fillId="4" borderId="40" xfId="0" applyFont="1" applyFill="1" applyBorder="1" applyAlignment="1">
      <alignment horizontal="center" vertical="center" wrapText="1"/>
    </xf>
  </cellXfs>
  <cellStyles count="1502">
    <cellStyle name="20% - Accent1" xfId="161" xr:uid="{00000000-0005-0000-0000-000000000000}"/>
    <cellStyle name="20% - Accent1 2" xfId="1085" xr:uid="{00000000-0005-0000-0000-000001000000}"/>
    <cellStyle name="20% - Accent2" xfId="162" xr:uid="{00000000-0005-0000-0000-000002000000}"/>
    <cellStyle name="20% - Accent2 2" xfId="1086" xr:uid="{00000000-0005-0000-0000-000003000000}"/>
    <cellStyle name="20% - Accent3" xfId="163" xr:uid="{00000000-0005-0000-0000-000004000000}"/>
    <cellStyle name="20% - Accent3 2" xfId="1087" xr:uid="{00000000-0005-0000-0000-000005000000}"/>
    <cellStyle name="20% - Accent4" xfId="164" xr:uid="{00000000-0005-0000-0000-000006000000}"/>
    <cellStyle name="20% - Accent4 2" xfId="1088" xr:uid="{00000000-0005-0000-0000-000007000000}"/>
    <cellStyle name="20% - Accent5" xfId="165" xr:uid="{00000000-0005-0000-0000-000008000000}"/>
    <cellStyle name="20% - Accent5 2" xfId="1089" xr:uid="{00000000-0005-0000-0000-000009000000}"/>
    <cellStyle name="20% - Accent6" xfId="166" xr:uid="{00000000-0005-0000-0000-00000A000000}"/>
    <cellStyle name="20% - Accent6 2" xfId="1090" xr:uid="{00000000-0005-0000-0000-00000B000000}"/>
    <cellStyle name="20% - uthevingsfarge 1 2" xfId="41" xr:uid="{00000000-0005-0000-0000-00000C000000}"/>
    <cellStyle name="20% - uthevingsfarge 1 2 2" xfId="167" xr:uid="{00000000-0005-0000-0000-00000D000000}"/>
    <cellStyle name="20% - uthevingsfarge 1 2 2 2" xfId="1091" xr:uid="{00000000-0005-0000-0000-00000E000000}"/>
    <cellStyle name="20% - uthevingsfarge 1 3" xfId="168" xr:uid="{00000000-0005-0000-0000-00000F000000}"/>
    <cellStyle name="20% - uthevingsfarge 1 3 2" xfId="1092" xr:uid="{00000000-0005-0000-0000-000010000000}"/>
    <cellStyle name="20% - uthevingsfarge 2 2" xfId="42" xr:uid="{00000000-0005-0000-0000-000011000000}"/>
    <cellStyle name="20% - uthevingsfarge 2 2 2" xfId="169" xr:uid="{00000000-0005-0000-0000-000012000000}"/>
    <cellStyle name="20% - uthevingsfarge 2 2 2 2" xfId="1093" xr:uid="{00000000-0005-0000-0000-000013000000}"/>
    <cellStyle name="20% - uthevingsfarge 2 3" xfId="170" xr:uid="{00000000-0005-0000-0000-000014000000}"/>
    <cellStyle name="20% - uthevingsfarge 2 3 2" xfId="1094" xr:uid="{00000000-0005-0000-0000-000015000000}"/>
    <cellStyle name="20% - uthevingsfarge 3 2" xfId="43" xr:uid="{00000000-0005-0000-0000-000016000000}"/>
    <cellStyle name="20% - uthevingsfarge 3 2 2" xfId="171" xr:uid="{00000000-0005-0000-0000-000017000000}"/>
    <cellStyle name="20% - uthevingsfarge 3 2 2 2" xfId="1095" xr:uid="{00000000-0005-0000-0000-000018000000}"/>
    <cellStyle name="20% - uthevingsfarge 3 3" xfId="172" xr:uid="{00000000-0005-0000-0000-000019000000}"/>
    <cellStyle name="20% - uthevingsfarge 3 3 2" xfId="1096" xr:uid="{00000000-0005-0000-0000-00001A000000}"/>
    <cellStyle name="20% - uthevingsfarge 4 2" xfId="44" xr:uid="{00000000-0005-0000-0000-00001B000000}"/>
    <cellStyle name="20% - uthevingsfarge 4 2 2" xfId="173" xr:uid="{00000000-0005-0000-0000-00001C000000}"/>
    <cellStyle name="20% - uthevingsfarge 4 2 2 2" xfId="1097" xr:uid="{00000000-0005-0000-0000-00001D000000}"/>
    <cellStyle name="20% - uthevingsfarge 4 3" xfId="174" xr:uid="{00000000-0005-0000-0000-00001E000000}"/>
    <cellStyle name="20% - uthevingsfarge 4 3 2" xfId="1098" xr:uid="{00000000-0005-0000-0000-00001F000000}"/>
    <cellStyle name="20% - uthevingsfarge 5 2" xfId="45" xr:uid="{00000000-0005-0000-0000-000020000000}"/>
    <cellStyle name="20% - uthevingsfarge 5 2 2" xfId="175" xr:uid="{00000000-0005-0000-0000-000021000000}"/>
    <cellStyle name="20% - uthevingsfarge 5 2 2 2" xfId="1099" xr:uid="{00000000-0005-0000-0000-000022000000}"/>
    <cellStyle name="20% - uthevingsfarge 5 3" xfId="176" xr:uid="{00000000-0005-0000-0000-000023000000}"/>
    <cellStyle name="20% - uthevingsfarge 5 3 2" xfId="1100" xr:uid="{00000000-0005-0000-0000-000024000000}"/>
    <cellStyle name="20% - uthevingsfarge 6 2" xfId="46" xr:uid="{00000000-0005-0000-0000-000025000000}"/>
    <cellStyle name="20% - uthevingsfarge 6 2 2" xfId="177" xr:uid="{00000000-0005-0000-0000-000026000000}"/>
    <cellStyle name="20% - uthevingsfarge 6 2 2 2" xfId="1101" xr:uid="{00000000-0005-0000-0000-000027000000}"/>
    <cellStyle name="20% - uthevingsfarge 6 3" xfId="178" xr:uid="{00000000-0005-0000-0000-000028000000}"/>
    <cellStyle name="20% - uthevingsfarge 6 3 2" xfId="1102" xr:uid="{00000000-0005-0000-0000-000029000000}"/>
    <cellStyle name="40% - Accent1" xfId="179" xr:uid="{00000000-0005-0000-0000-00002A000000}"/>
    <cellStyle name="40% - Accent1 2" xfId="1103" xr:uid="{00000000-0005-0000-0000-00002B000000}"/>
    <cellStyle name="40% - Accent2" xfId="180" xr:uid="{00000000-0005-0000-0000-00002C000000}"/>
    <cellStyle name="40% - Accent2 2" xfId="1104" xr:uid="{00000000-0005-0000-0000-00002D000000}"/>
    <cellStyle name="40% - Accent3" xfId="181" xr:uid="{00000000-0005-0000-0000-00002E000000}"/>
    <cellStyle name="40% - Accent3 2" xfId="1105" xr:uid="{00000000-0005-0000-0000-00002F000000}"/>
    <cellStyle name="40% - Accent4" xfId="182" xr:uid="{00000000-0005-0000-0000-000030000000}"/>
    <cellStyle name="40% - Accent4 2" xfId="1106" xr:uid="{00000000-0005-0000-0000-000031000000}"/>
    <cellStyle name="40% - Accent5" xfId="183" xr:uid="{00000000-0005-0000-0000-000032000000}"/>
    <cellStyle name="40% - Accent5 2" xfId="1107" xr:uid="{00000000-0005-0000-0000-000033000000}"/>
    <cellStyle name="40% - Accent6" xfId="184" xr:uid="{00000000-0005-0000-0000-000034000000}"/>
    <cellStyle name="40% - Accent6 2" xfId="1108" xr:uid="{00000000-0005-0000-0000-000035000000}"/>
    <cellStyle name="40% - uthevingsfarge 1 2" xfId="47" xr:uid="{00000000-0005-0000-0000-000036000000}"/>
    <cellStyle name="40% - uthevingsfarge 1 2 2" xfId="185" xr:uid="{00000000-0005-0000-0000-000037000000}"/>
    <cellStyle name="40% - uthevingsfarge 1 2 2 2" xfId="1109" xr:uid="{00000000-0005-0000-0000-000038000000}"/>
    <cellStyle name="40% - uthevingsfarge 1 3" xfId="186" xr:uid="{00000000-0005-0000-0000-000039000000}"/>
    <cellStyle name="40% - uthevingsfarge 1 3 2" xfId="1110" xr:uid="{00000000-0005-0000-0000-00003A000000}"/>
    <cellStyle name="40% - uthevingsfarge 2 2" xfId="48" xr:uid="{00000000-0005-0000-0000-00003B000000}"/>
    <cellStyle name="40% - uthevingsfarge 2 2 2" xfId="187" xr:uid="{00000000-0005-0000-0000-00003C000000}"/>
    <cellStyle name="40% - uthevingsfarge 2 2 2 2" xfId="1111" xr:uid="{00000000-0005-0000-0000-00003D000000}"/>
    <cellStyle name="40% - uthevingsfarge 2 3" xfId="188" xr:uid="{00000000-0005-0000-0000-00003E000000}"/>
    <cellStyle name="40% - uthevingsfarge 2 3 2" xfId="1112" xr:uid="{00000000-0005-0000-0000-00003F000000}"/>
    <cellStyle name="40% - uthevingsfarge 3 2" xfId="49" xr:uid="{00000000-0005-0000-0000-000040000000}"/>
    <cellStyle name="40% - uthevingsfarge 3 2 2" xfId="189" xr:uid="{00000000-0005-0000-0000-000041000000}"/>
    <cellStyle name="40% - uthevingsfarge 3 2 2 2" xfId="1113" xr:uid="{00000000-0005-0000-0000-000042000000}"/>
    <cellStyle name="40% - uthevingsfarge 3 3" xfId="190" xr:uid="{00000000-0005-0000-0000-000043000000}"/>
    <cellStyle name="40% - uthevingsfarge 3 3 2" xfId="1114" xr:uid="{00000000-0005-0000-0000-000044000000}"/>
    <cellStyle name="40% - uthevingsfarge 4 2" xfId="50" xr:uid="{00000000-0005-0000-0000-000045000000}"/>
    <cellStyle name="40% - uthevingsfarge 4 2 2" xfId="191" xr:uid="{00000000-0005-0000-0000-000046000000}"/>
    <cellStyle name="40% - uthevingsfarge 4 2 2 2" xfId="1115" xr:uid="{00000000-0005-0000-0000-000047000000}"/>
    <cellStyle name="40% - uthevingsfarge 4 3" xfId="192" xr:uid="{00000000-0005-0000-0000-000048000000}"/>
    <cellStyle name="40% - uthevingsfarge 4 3 2" xfId="1116" xr:uid="{00000000-0005-0000-0000-000049000000}"/>
    <cellStyle name="40% - uthevingsfarge 5 2" xfId="51" xr:uid="{00000000-0005-0000-0000-00004A000000}"/>
    <cellStyle name="40% - uthevingsfarge 5 2 2" xfId="193" xr:uid="{00000000-0005-0000-0000-00004B000000}"/>
    <cellStyle name="40% - uthevingsfarge 5 2 2 2" xfId="1117" xr:uid="{00000000-0005-0000-0000-00004C000000}"/>
    <cellStyle name="40% - uthevingsfarge 5 3" xfId="194" xr:uid="{00000000-0005-0000-0000-00004D000000}"/>
    <cellStyle name="40% - uthevingsfarge 5 3 2" xfId="1118" xr:uid="{00000000-0005-0000-0000-00004E000000}"/>
    <cellStyle name="40% - uthevingsfarge 6 2" xfId="52" xr:uid="{00000000-0005-0000-0000-00004F000000}"/>
    <cellStyle name="40% - uthevingsfarge 6 2 2" xfId="195" xr:uid="{00000000-0005-0000-0000-000050000000}"/>
    <cellStyle name="40% - uthevingsfarge 6 2 2 2" xfId="1119" xr:uid="{00000000-0005-0000-0000-000051000000}"/>
    <cellStyle name="40% - uthevingsfarge 6 3" xfId="196" xr:uid="{00000000-0005-0000-0000-000052000000}"/>
    <cellStyle name="40% - uthevingsfarge 6 3 2" xfId="1120" xr:uid="{00000000-0005-0000-0000-000053000000}"/>
    <cellStyle name="60% - Accent1" xfId="197" xr:uid="{00000000-0005-0000-0000-000054000000}"/>
    <cellStyle name="60% - Accent2" xfId="198" xr:uid="{00000000-0005-0000-0000-000055000000}"/>
    <cellStyle name="60% - Accent3" xfId="199" xr:uid="{00000000-0005-0000-0000-000056000000}"/>
    <cellStyle name="60% - Accent4" xfId="200" xr:uid="{00000000-0005-0000-0000-000057000000}"/>
    <cellStyle name="60% - Accent5" xfId="201" xr:uid="{00000000-0005-0000-0000-000058000000}"/>
    <cellStyle name="60% - Accent6" xfId="202" xr:uid="{00000000-0005-0000-0000-000059000000}"/>
    <cellStyle name="60% - uthevingsfarge 1 2" xfId="53" xr:uid="{00000000-0005-0000-0000-00005A000000}"/>
    <cellStyle name="60% - uthevingsfarge 1 2 2" xfId="203" xr:uid="{00000000-0005-0000-0000-00005B000000}"/>
    <cellStyle name="60% - uthevingsfarge 1 3" xfId="204" xr:uid="{00000000-0005-0000-0000-00005C000000}"/>
    <cellStyle name="60% - uthevingsfarge 2 2" xfId="54" xr:uid="{00000000-0005-0000-0000-00005D000000}"/>
    <cellStyle name="60% - uthevingsfarge 2 2 2" xfId="205" xr:uid="{00000000-0005-0000-0000-00005E000000}"/>
    <cellStyle name="60% - uthevingsfarge 2 3" xfId="206" xr:uid="{00000000-0005-0000-0000-00005F000000}"/>
    <cellStyle name="60% - uthevingsfarge 3 2" xfId="55" xr:uid="{00000000-0005-0000-0000-000060000000}"/>
    <cellStyle name="60% - uthevingsfarge 3 2 2" xfId="207" xr:uid="{00000000-0005-0000-0000-000061000000}"/>
    <cellStyle name="60% - uthevingsfarge 3 3" xfId="208" xr:uid="{00000000-0005-0000-0000-000062000000}"/>
    <cellStyle name="60% - uthevingsfarge 4 2" xfId="56" xr:uid="{00000000-0005-0000-0000-000063000000}"/>
    <cellStyle name="60% - uthevingsfarge 4 2 2" xfId="209" xr:uid="{00000000-0005-0000-0000-000064000000}"/>
    <cellStyle name="60% - uthevingsfarge 4 3" xfId="210" xr:uid="{00000000-0005-0000-0000-000065000000}"/>
    <cellStyle name="60% - uthevingsfarge 5 2" xfId="57" xr:uid="{00000000-0005-0000-0000-000066000000}"/>
    <cellStyle name="60% - uthevingsfarge 5 2 2" xfId="211" xr:uid="{00000000-0005-0000-0000-000067000000}"/>
    <cellStyle name="60% - uthevingsfarge 5 3" xfId="212" xr:uid="{00000000-0005-0000-0000-000068000000}"/>
    <cellStyle name="60% - uthevingsfarge 6 2" xfId="58" xr:uid="{00000000-0005-0000-0000-000069000000}"/>
    <cellStyle name="60% - uthevingsfarge 6 2 2" xfId="213" xr:uid="{00000000-0005-0000-0000-00006A000000}"/>
    <cellStyle name="60% - uthevingsfarge 6 3" xfId="214" xr:uid="{00000000-0005-0000-0000-00006B000000}"/>
    <cellStyle name="Accent1" xfId="215" xr:uid="{00000000-0005-0000-0000-00006C000000}"/>
    <cellStyle name="Accent2" xfId="216" xr:uid="{00000000-0005-0000-0000-00006D000000}"/>
    <cellStyle name="Accent3" xfId="217" xr:uid="{00000000-0005-0000-0000-00006E000000}"/>
    <cellStyle name="Accent4" xfId="218" xr:uid="{00000000-0005-0000-0000-00006F000000}"/>
    <cellStyle name="Accent5" xfId="219" xr:uid="{00000000-0005-0000-0000-000070000000}"/>
    <cellStyle name="Accent6" xfId="220" xr:uid="{00000000-0005-0000-0000-000071000000}"/>
    <cellStyle name="Bad" xfId="221" xr:uid="{00000000-0005-0000-0000-000072000000}"/>
    <cellStyle name="Beregning 2" xfId="59" xr:uid="{00000000-0005-0000-0000-000073000000}"/>
    <cellStyle name="Beregning 2 2" xfId="222" xr:uid="{00000000-0005-0000-0000-000074000000}"/>
    <cellStyle name="Beregning 3" xfId="223" xr:uid="{00000000-0005-0000-0000-000075000000}"/>
    <cellStyle name="Calculation" xfId="224" xr:uid="{00000000-0005-0000-0000-000076000000}"/>
    <cellStyle name="Check Cell" xfId="225" xr:uid="{00000000-0005-0000-0000-000077000000}"/>
    <cellStyle name="Comma 3" xfId="1" xr:uid="{00000000-0005-0000-0000-000078000000}"/>
    <cellStyle name="Comma 3 2" xfId="226" xr:uid="{00000000-0005-0000-0000-000079000000}"/>
    <cellStyle name="Comma 3 2 2" xfId="1121" xr:uid="{00000000-0005-0000-0000-00007A000000}"/>
    <cellStyle name="Comma 3 3" xfId="227" xr:uid="{00000000-0005-0000-0000-00007B000000}"/>
    <cellStyle name="Comma 3 4" xfId="228" xr:uid="{00000000-0005-0000-0000-00007C000000}"/>
    <cellStyle name="Comma 3 5" xfId="229" xr:uid="{00000000-0005-0000-0000-00007D000000}"/>
    <cellStyle name="Dårlig 2" xfId="60" xr:uid="{00000000-0005-0000-0000-00007E000000}"/>
    <cellStyle name="Dårlig 2 2" xfId="230" xr:uid="{00000000-0005-0000-0000-00007F000000}"/>
    <cellStyle name="Dårlig 3" xfId="231" xr:uid="{00000000-0005-0000-0000-000080000000}"/>
    <cellStyle name="Explanatory Text" xfId="232" xr:uid="{00000000-0005-0000-0000-000081000000}"/>
    <cellStyle name="Forklarende tekst 2" xfId="61" xr:uid="{00000000-0005-0000-0000-000082000000}"/>
    <cellStyle name="Forklarende tekst 2 2" xfId="233" xr:uid="{00000000-0005-0000-0000-000083000000}"/>
    <cellStyle name="Forklarende tekst 3" xfId="234" xr:uid="{00000000-0005-0000-0000-000084000000}"/>
    <cellStyle name="Forside overskrift 1" xfId="62" xr:uid="{00000000-0005-0000-0000-000085000000}"/>
    <cellStyle name="Forside overskrift 2" xfId="63" xr:uid="{00000000-0005-0000-0000-000086000000}"/>
    <cellStyle name="God 2" xfId="64" xr:uid="{00000000-0005-0000-0000-000087000000}"/>
    <cellStyle name="God 2 2" xfId="235" xr:uid="{00000000-0005-0000-0000-000088000000}"/>
    <cellStyle name="God 3" xfId="236" xr:uid="{00000000-0005-0000-0000-000089000000}"/>
    <cellStyle name="Good" xfId="237" xr:uid="{00000000-0005-0000-0000-00008A000000}"/>
    <cellStyle name="Heading 1" xfId="238" xr:uid="{00000000-0005-0000-0000-00008B000000}"/>
    <cellStyle name="Heading 2" xfId="239" xr:uid="{00000000-0005-0000-0000-00008C000000}"/>
    <cellStyle name="Heading 3" xfId="240" xr:uid="{00000000-0005-0000-0000-00008D000000}"/>
    <cellStyle name="Heading 4" xfId="241" xr:uid="{00000000-0005-0000-0000-00008E000000}"/>
    <cellStyle name="Hyperkobling" xfId="2" builtinId="8"/>
    <cellStyle name="Hyperkobling 2" xfId="242" xr:uid="{00000000-0005-0000-0000-000090000000}"/>
    <cellStyle name="Hyperkobling 3" xfId="243" xr:uid="{00000000-0005-0000-0000-000091000000}"/>
    <cellStyle name="Inndata 2" xfId="65" xr:uid="{00000000-0005-0000-0000-000092000000}"/>
    <cellStyle name="Inndata 2 2" xfId="244" xr:uid="{00000000-0005-0000-0000-000093000000}"/>
    <cellStyle name="Inndata 3" xfId="245" xr:uid="{00000000-0005-0000-0000-000094000000}"/>
    <cellStyle name="Input" xfId="246" xr:uid="{00000000-0005-0000-0000-000095000000}"/>
    <cellStyle name="Koblet celle 2" xfId="66" xr:uid="{00000000-0005-0000-0000-000096000000}"/>
    <cellStyle name="Koblet celle 2 2" xfId="247" xr:uid="{00000000-0005-0000-0000-000097000000}"/>
    <cellStyle name="Koblet celle 3" xfId="248" xr:uid="{00000000-0005-0000-0000-000098000000}"/>
    <cellStyle name="Kolonne" xfId="67" xr:uid="{00000000-0005-0000-0000-000099000000}"/>
    <cellStyle name="Komma" xfId="3" builtinId="3"/>
    <cellStyle name="Komma 10" xfId="4" xr:uid="{00000000-0005-0000-0000-00009B000000}"/>
    <cellStyle name="Komma 10 2" xfId="250" xr:uid="{00000000-0005-0000-0000-00009C000000}"/>
    <cellStyle name="Komma 10 2 2" xfId="251" xr:uid="{00000000-0005-0000-0000-00009D000000}"/>
    <cellStyle name="Komma 10 2 2 2" xfId="1122" xr:uid="{00000000-0005-0000-0000-00009E000000}"/>
    <cellStyle name="Komma 10 2 3" xfId="1123" xr:uid="{00000000-0005-0000-0000-00009F000000}"/>
    <cellStyle name="Komma 10 2 4" xfId="1124" xr:uid="{00000000-0005-0000-0000-0000A0000000}"/>
    <cellStyle name="Komma 10 3" xfId="1125" xr:uid="{00000000-0005-0000-0000-0000A1000000}"/>
    <cellStyle name="Komma 11" xfId="252" xr:uid="{00000000-0005-0000-0000-0000A2000000}"/>
    <cellStyle name="Komma 11 2" xfId="253" xr:uid="{00000000-0005-0000-0000-0000A3000000}"/>
    <cellStyle name="Komma 12" xfId="254" xr:uid="{00000000-0005-0000-0000-0000A4000000}"/>
    <cellStyle name="Komma 13" xfId="255" xr:uid="{00000000-0005-0000-0000-0000A5000000}"/>
    <cellStyle name="Komma 14" xfId="1082" xr:uid="{00000000-0005-0000-0000-0000A6000000}"/>
    <cellStyle name="Komma 15" xfId="249" xr:uid="{00000000-0005-0000-0000-0000A7000000}"/>
    <cellStyle name="Komma 2" xfId="5" xr:uid="{00000000-0005-0000-0000-0000A8000000}"/>
    <cellStyle name="Komma 2 2" xfId="6" xr:uid="{00000000-0005-0000-0000-0000A9000000}"/>
    <cellStyle name="Komma 2 2 2" xfId="135" xr:uid="{00000000-0005-0000-0000-0000AA000000}"/>
    <cellStyle name="Komma 2 2 2 2" xfId="256" xr:uid="{00000000-0005-0000-0000-0000AB000000}"/>
    <cellStyle name="Komma 2 2 3" xfId="69" xr:uid="{00000000-0005-0000-0000-0000AC000000}"/>
    <cellStyle name="Komma 2 2 3 2" xfId="258" xr:uid="{00000000-0005-0000-0000-0000AD000000}"/>
    <cellStyle name="Komma 2 2 3 3" xfId="257" xr:uid="{00000000-0005-0000-0000-0000AE000000}"/>
    <cellStyle name="Komma 2 2 4" xfId="259" xr:uid="{00000000-0005-0000-0000-0000AF000000}"/>
    <cellStyle name="Komma 2 2 5" xfId="260" xr:uid="{00000000-0005-0000-0000-0000B0000000}"/>
    <cellStyle name="Komma 2 3" xfId="7" xr:uid="{00000000-0005-0000-0000-0000B1000000}"/>
    <cellStyle name="Komma 2 3 2" xfId="136" xr:uid="{00000000-0005-0000-0000-0000B2000000}"/>
    <cellStyle name="Komma 2 3 2 2" xfId="262" xr:uid="{00000000-0005-0000-0000-0000B3000000}"/>
    <cellStyle name="Komma 2 3 2 3" xfId="261" xr:uid="{00000000-0005-0000-0000-0000B4000000}"/>
    <cellStyle name="Komma 2 3 3" xfId="121" xr:uid="{00000000-0005-0000-0000-0000B5000000}"/>
    <cellStyle name="Komma 2 3 3 2" xfId="264" xr:uid="{00000000-0005-0000-0000-0000B6000000}"/>
    <cellStyle name="Komma 2 3 3 3" xfId="265" xr:uid="{00000000-0005-0000-0000-0000B7000000}"/>
    <cellStyle name="Komma 2 3 3 4" xfId="263" xr:uid="{00000000-0005-0000-0000-0000B8000000}"/>
    <cellStyle name="Komma 2 3 4" xfId="266" xr:uid="{00000000-0005-0000-0000-0000B9000000}"/>
    <cellStyle name="Komma 2 3 5" xfId="267" xr:uid="{00000000-0005-0000-0000-0000BA000000}"/>
    <cellStyle name="Komma 2 4" xfId="8" xr:uid="{00000000-0005-0000-0000-0000BB000000}"/>
    <cellStyle name="Komma 2 4 2" xfId="137" xr:uid="{00000000-0005-0000-0000-0000BC000000}"/>
    <cellStyle name="Komma 2 4 2 2" xfId="269" xr:uid="{00000000-0005-0000-0000-0000BD000000}"/>
    <cellStyle name="Komma 2 4 2 2 2" xfId="1126" xr:uid="{00000000-0005-0000-0000-0000BE000000}"/>
    <cellStyle name="Komma 2 4 2 3" xfId="268" xr:uid="{00000000-0005-0000-0000-0000BF000000}"/>
    <cellStyle name="Komma 2 4 2 4" xfId="1127" xr:uid="{00000000-0005-0000-0000-0000C0000000}"/>
    <cellStyle name="Komma 2 4 3" xfId="118" xr:uid="{00000000-0005-0000-0000-0000C1000000}"/>
    <cellStyle name="Komma 2 4 4" xfId="270" xr:uid="{00000000-0005-0000-0000-0000C2000000}"/>
    <cellStyle name="Komma 2 5" xfId="125" xr:uid="{00000000-0005-0000-0000-0000C3000000}"/>
    <cellStyle name="Komma 2 5 2" xfId="132" xr:uid="{00000000-0005-0000-0000-0000C4000000}"/>
    <cellStyle name="Komma 2 5 2 2" xfId="271" xr:uid="{00000000-0005-0000-0000-0000C5000000}"/>
    <cellStyle name="Komma 2 5 3" xfId="1128" xr:uid="{00000000-0005-0000-0000-0000C6000000}"/>
    <cellStyle name="Komma 2 6" xfId="68" xr:uid="{00000000-0005-0000-0000-0000C7000000}"/>
    <cellStyle name="Komma 2 6 2" xfId="272" xr:uid="{00000000-0005-0000-0000-0000C8000000}"/>
    <cellStyle name="Komma 2 6 2 2" xfId="1129" xr:uid="{00000000-0005-0000-0000-0000C9000000}"/>
    <cellStyle name="Komma 2 6 3" xfId="1130" xr:uid="{00000000-0005-0000-0000-0000CA000000}"/>
    <cellStyle name="Komma 2 6 4" xfId="1131" xr:uid="{00000000-0005-0000-0000-0000CB000000}"/>
    <cellStyle name="Komma 2 7" xfId="273" xr:uid="{00000000-0005-0000-0000-0000CC000000}"/>
    <cellStyle name="Komma 2 8" xfId="274" xr:uid="{00000000-0005-0000-0000-0000CD000000}"/>
    <cellStyle name="Komma 3" xfId="9" xr:uid="{00000000-0005-0000-0000-0000CE000000}"/>
    <cellStyle name="Komma 3 2" xfId="10" xr:uid="{00000000-0005-0000-0000-0000CF000000}"/>
    <cellStyle name="Komma 3 2 2" xfId="139" xr:uid="{00000000-0005-0000-0000-0000D0000000}"/>
    <cellStyle name="Komma 3 2 2 2" xfId="278" xr:uid="{00000000-0005-0000-0000-0000D1000000}"/>
    <cellStyle name="Komma 3 2 2 2 2" xfId="279" xr:uid="{00000000-0005-0000-0000-0000D2000000}"/>
    <cellStyle name="Komma 3 2 2 2 2 2" xfId="1136" xr:uid="{00000000-0005-0000-0000-0000D3000000}"/>
    <cellStyle name="Komma 3 2 2 2 3" xfId="280" xr:uid="{00000000-0005-0000-0000-0000D4000000}"/>
    <cellStyle name="Komma 3 2 2 2 3 2" xfId="1137" xr:uid="{00000000-0005-0000-0000-0000D5000000}"/>
    <cellStyle name="Komma 3 2 2 2 4" xfId="1135" xr:uid="{00000000-0005-0000-0000-0000D6000000}"/>
    <cellStyle name="Komma 3 2 2 3" xfId="281" xr:uid="{00000000-0005-0000-0000-0000D7000000}"/>
    <cellStyle name="Komma 3 2 2 3 2" xfId="1138" xr:uid="{00000000-0005-0000-0000-0000D8000000}"/>
    <cellStyle name="Komma 3 2 2 4" xfId="282" xr:uid="{00000000-0005-0000-0000-0000D9000000}"/>
    <cellStyle name="Komma 3 2 2 4 2" xfId="283" xr:uid="{00000000-0005-0000-0000-0000DA000000}"/>
    <cellStyle name="Komma 3 2 2 4 3" xfId="284" xr:uid="{00000000-0005-0000-0000-0000DB000000}"/>
    <cellStyle name="Komma 3 2 2 5" xfId="277" xr:uid="{00000000-0005-0000-0000-0000DC000000}"/>
    <cellStyle name="Komma 3 2 2 6" xfId="1134" xr:uid="{00000000-0005-0000-0000-0000DD000000}"/>
    <cellStyle name="Komma 3 2 3" xfId="120" xr:uid="{00000000-0005-0000-0000-0000DE000000}"/>
    <cellStyle name="Komma 3 2 3 2" xfId="286" xr:uid="{00000000-0005-0000-0000-0000DF000000}"/>
    <cellStyle name="Komma 3 2 3 2 2" xfId="287" xr:uid="{00000000-0005-0000-0000-0000E0000000}"/>
    <cellStyle name="Komma 3 2 3 2 2 2" xfId="1141" xr:uid="{00000000-0005-0000-0000-0000E1000000}"/>
    <cellStyle name="Komma 3 2 3 2 3" xfId="1142" xr:uid="{00000000-0005-0000-0000-0000E2000000}"/>
    <cellStyle name="Komma 3 2 3 2 4" xfId="1140" xr:uid="{00000000-0005-0000-0000-0000E3000000}"/>
    <cellStyle name="Komma 3 2 3 3" xfId="288" xr:uid="{00000000-0005-0000-0000-0000E4000000}"/>
    <cellStyle name="Komma 3 2 3 3 2" xfId="1143" xr:uid="{00000000-0005-0000-0000-0000E5000000}"/>
    <cellStyle name="Komma 3 2 3 4" xfId="289" xr:uid="{00000000-0005-0000-0000-0000E6000000}"/>
    <cellStyle name="Komma 3 2 3 4 2" xfId="1144" xr:uid="{00000000-0005-0000-0000-0000E7000000}"/>
    <cellStyle name="Komma 3 2 3 5" xfId="285" xr:uid="{00000000-0005-0000-0000-0000E8000000}"/>
    <cellStyle name="Komma 3 2 3 6" xfId="1139" xr:uid="{00000000-0005-0000-0000-0000E9000000}"/>
    <cellStyle name="Komma 3 2 4" xfId="290" xr:uid="{00000000-0005-0000-0000-0000EA000000}"/>
    <cellStyle name="Komma 3 2 4 2" xfId="1146" xr:uid="{00000000-0005-0000-0000-0000EB000000}"/>
    <cellStyle name="Komma 3 2 4 3" xfId="1145" xr:uid="{00000000-0005-0000-0000-0000EC000000}"/>
    <cellStyle name="Komma 3 2 5" xfId="291" xr:uid="{00000000-0005-0000-0000-0000ED000000}"/>
    <cellStyle name="Komma 3 2 5 2" xfId="292" xr:uid="{00000000-0005-0000-0000-0000EE000000}"/>
    <cellStyle name="Komma 3 2 5 3" xfId="293" xr:uid="{00000000-0005-0000-0000-0000EF000000}"/>
    <cellStyle name="Komma 3 2 5 4" xfId="1147" xr:uid="{00000000-0005-0000-0000-0000F0000000}"/>
    <cellStyle name="Komma 3 2 6" xfId="276" xr:uid="{00000000-0005-0000-0000-0000F1000000}"/>
    <cellStyle name="Komma 3 2 7" xfId="1133" xr:uid="{00000000-0005-0000-0000-0000F2000000}"/>
    <cellStyle name="Komma 3 3" xfId="11" xr:uid="{00000000-0005-0000-0000-0000F3000000}"/>
    <cellStyle name="Komma 3 3 2" xfId="140" xr:uid="{00000000-0005-0000-0000-0000F4000000}"/>
    <cellStyle name="Komma 3 3 2 2" xfId="296" xr:uid="{00000000-0005-0000-0000-0000F5000000}"/>
    <cellStyle name="Komma 3 3 2 2 2" xfId="1149" xr:uid="{00000000-0005-0000-0000-0000F6000000}"/>
    <cellStyle name="Komma 3 3 2 3" xfId="297" xr:uid="{00000000-0005-0000-0000-0000F7000000}"/>
    <cellStyle name="Komma 3 3 2 3 2" xfId="1150" xr:uid="{00000000-0005-0000-0000-0000F8000000}"/>
    <cellStyle name="Komma 3 3 2 4" xfId="298" xr:uid="{00000000-0005-0000-0000-0000F9000000}"/>
    <cellStyle name="Komma 3 3 2 5" xfId="295" xr:uid="{00000000-0005-0000-0000-0000FA000000}"/>
    <cellStyle name="Komma 3 3 3" xfId="299" xr:uid="{00000000-0005-0000-0000-0000FB000000}"/>
    <cellStyle name="Komma 3 3 3 2" xfId="1151" xr:uid="{00000000-0005-0000-0000-0000FC000000}"/>
    <cellStyle name="Komma 3 3 4" xfId="300" xr:uid="{00000000-0005-0000-0000-0000FD000000}"/>
    <cellStyle name="Komma 3 3 4 2" xfId="301" xr:uid="{00000000-0005-0000-0000-0000FE000000}"/>
    <cellStyle name="Komma 3 3 4 3" xfId="302" xr:uid="{00000000-0005-0000-0000-0000FF000000}"/>
    <cellStyle name="Komma 3 3 4 4" xfId="1152" xr:uid="{00000000-0005-0000-0000-000000010000}"/>
    <cellStyle name="Komma 3 3 5" xfId="294" xr:uid="{00000000-0005-0000-0000-000001010000}"/>
    <cellStyle name="Komma 3 3 5 2" xfId="1153" xr:uid="{00000000-0005-0000-0000-000002010000}"/>
    <cellStyle name="Komma 3 3 6" xfId="1148" xr:uid="{00000000-0005-0000-0000-000003010000}"/>
    <cellStyle name="Komma 3 4" xfId="12" xr:uid="{00000000-0005-0000-0000-000004010000}"/>
    <cellStyle name="Komma 3 4 2" xfId="304" xr:uid="{00000000-0005-0000-0000-000005010000}"/>
    <cellStyle name="Komma 3 4 2 2" xfId="305" xr:uid="{00000000-0005-0000-0000-000006010000}"/>
    <cellStyle name="Komma 3 4 2 3" xfId="1155" xr:uid="{00000000-0005-0000-0000-000007010000}"/>
    <cellStyle name="Komma 3 4 3" xfId="306" xr:uid="{00000000-0005-0000-0000-000008010000}"/>
    <cellStyle name="Komma 3 4 3 2" xfId="1156" xr:uid="{00000000-0005-0000-0000-000009010000}"/>
    <cellStyle name="Komma 3 4 4" xfId="307" xr:uid="{00000000-0005-0000-0000-00000A010000}"/>
    <cellStyle name="Komma 3 4 4 2" xfId="1157" xr:uid="{00000000-0005-0000-0000-00000B010000}"/>
    <cellStyle name="Komma 3 4 5" xfId="308" xr:uid="{00000000-0005-0000-0000-00000C010000}"/>
    <cellStyle name="Komma 3 4 6" xfId="303" xr:uid="{00000000-0005-0000-0000-00000D010000}"/>
    <cellStyle name="Komma 3 4 7" xfId="1154" xr:uid="{00000000-0005-0000-0000-00000E010000}"/>
    <cellStyle name="Komma 3 5" xfId="138" xr:uid="{00000000-0005-0000-0000-00000F010000}"/>
    <cellStyle name="Komma 3 5 2" xfId="310" xr:uid="{00000000-0005-0000-0000-000010010000}"/>
    <cellStyle name="Komma 3 5 2 2" xfId="1158" xr:uid="{00000000-0005-0000-0000-000011010000}"/>
    <cellStyle name="Komma 3 5 3" xfId="311" xr:uid="{00000000-0005-0000-0000-000012010000}"/>
    <cellStyle name="Komma 3 5 3 2" xfId="1159" xr:uid="{00000000-0005-0000-0000-000013010000}"/>
    <cellStyle name="Komma 3 5 4" xfId="312" xr:uid="{00000000-0005-0000-0000-000014010000}"/>
    <cellStyle name="Komma 3 5 5" xfId="309" xr:uid="{00000000-0005-0000-0000-000015010000}"/>
    <cellStyle name="Komma 3 6" xfId="70" xr:uid="{00000000-0005-0000-0000-000016010000}"/>
    <cellStyle name="Komma 3 6 2" xfId="1160" xr:uid="{00000000-0005-0000-0000-000017010000}"/>
    <cellStyle name="Komma 3 7" xfId="313" xr:uid="{00000000-0005-0000-0000-000018010000}"/>
    <cellStyle name="Komma 3 7 2" xfId="314" xr:uid="{00000000-0005-0000-0000-000019010000}"/>
    <cellStyle name="Komma 3 7 3" xfId="315" xr:uid="{00000000-0005-0000-0000-00001A010000}"/>
    <cellStyle name="Komma 3 7 4" xfId="1161" xr:uid="{00000000-0005-0000-0000-00001B010000}"/>
    <cellStyle name="Komma 3 8" xfId="275" xr:uid="{00000000-0005-0000-0000-00001C010000}"/>
    <cellStyle name="Komma 3 9" xfId="1132" xr:uid="{00000000-0005-0000-0000-00001D010000}"/>
    <cellStyle name="Komma 4" xfId="13" xr:uid="{00000000-0005-0000-0000-00001E010000}"/>
    <cellStyle name="Komma 4 2" xfId="14" xr:uid="{00000000-0005-0000-0000-00001F010000}"/>
    <cellStyle name="Komma 4 2 2" xfId="318" xr:uid="{00000000-0005-0000-0000-000020010000}"/>
    <cellStyle name="Komma 4 2 2 2" xfId="319" xr:uid="{00000000-0005-0000-0000-000021010000}"/>
    <cellStyle name="Komma 4 2 2 3" xfId="1162" xr:uid="{00000000-0005-0000-0000-000022010000}"/>
    <cellStyle name="Komma 4 2 3" xfId="320" xr:uid="{00000000-0005-0000-0000-000023010000}"/>
    <cellStyle name="Komma 4 2 4" xfId="321" xr:uid="{00000000-0005-0000-0000-000024010000}"/>
    <cellStyle name="Komma 4 2 5" xfId="317" xr:uid="{00000000-0005-0000-0000-000025010000}"/>
    <cellStyle name="Komma 4 3" xfId="141" xr:uid="{00000000-0005-0000-0000-000026010000}"/>
    <cellStyle name="Komma 4 3 2" xfId="322" xr:uid="{00000000-0005-0000-0000-000027010000}"/>
    <cellStyle name="Komma 4 4" xfId="71" xr:uid="{00000000-0005-0000-0000-000028010000}"/>
    <cellStyle name="Komma 4 5" xfId="323" xr:uid="{00000000-0005-0000-0000-000029010000}"/>
    <cellStyle name="Komma 4 6" xfId="316" xr:uid="{00000000-0005-0000-0000-00002A010000}"/>
    <cellStyle name="Komma 5" xfId="127" xr:uid="{00000000-0005-0000-0000-00002B010000}"/>
    <cellStyle name="Komma 5 2" xfId="131" xr:uid="{00000000-0005-0000-0000-00002C010000}"/>
    <cellStyle name="Komma 5 2 2" xfId="325" xr:uid="{00000000-0005-0000-0000-00002D010000}"/>
    <cellStyle name="Komma 5 3" xfId="326" xr:uid="{00000000-0005-0000-0000-00002E010000}"/>
    <cellStyle name="Komma 5 3 2" xfId="1163" xr:uid="{00000000-0005-0000-0000-00002F010000}"/>
    <cellStyle name="Komma 5 4" xfId="327" xr:uid="{00000000-0005-0000-0000-000030010000}"/>
    <cellStyle name="Komma 5 4 2" xfId="328" xr:uid="{00000000-0005-0000-0000-000031010000}"/>
    <cellStyle name="Komma 5 4 3" xfId="1164" xr:uid="{00000000-0005-0000-0000-000032010000}"/>
    <cellStyle name="Komma 5 5" xfId="329" xr:uid="{00000000-0005-0000-0000-000033010000}"/>
    <cellStyle name="Komma 5 6" xfId="330" xr:uid="{00000000-0005-0000-0000-000034010000}"/>
    <cellStyle name="Komma 5 7" xfId="324" xr:uid="{00000000-0005-0000-0000-000035010000}"/>
    <cellStyle name="Komma 6" xfId="134" xr:uid="{00000000-0005-0000-0000-000036010000}"/>
    <cellStyle name="Komma 6 2" xfId="331" xr:uid="{00000000-0005-0000-0000-000037010000}"/>
    <cellStyle name="Komma 7" xfId="160" xr:uid="{00000000-0005-0000-0000-000038010000}"/>
    <cellStyle name="Komma 7 2" xfId="332" xr:uid="{00000000-0005-0000-0000-000039010000}"/>
    <cellStyle name="Komma 8" xfId="15" xr:uid="{00000000-0005-0000-0000-00003A010000}"/>
    <cellStyle name="Komma 8 2" xfId="333" xr:uid="{00000000-0005-0000-0000-00003B010000}"/>
    <cellStyle name="Komma 8 2 2" xfId="334" xr:uid="{00000000-0005-0000-0000-00003C010000}"/>
    <cellStyle name="Komma 8 2 2 2" xfId="1165" xr:uid="{00000000-0005-0000-0000-00003D010000}"/>
    <cellStyle name="Komma 8 2 3" xfId="1166" xr:uid="{00000000-0005-0000-0000-00003E010000}"/>
    <cellStyle name="Komma 8 2 4" xfId="1167" xr:uid="{00000000-0005-0000-0000-00003F010000}"/>
    <cellStyle name="Komma 8 3" xfId="335" xr:uid="{00000000-0005-0000-0000-000040010000}"/>
    <cellStyle name="Komma 8 4" xfId="16" xr:uid="{00000000-0005-0000-0000-000041010000}"/>
    <cellStyle name="Komma 8 4 2" xfId="1168" xr:uid="{00000000-0005-0000-0000-000042010000}"/>
    <cellStyle name="Komma 8 5" xfId="336" xr:uid="{00000000-0005-0000-0000-000043010000}"/>
    <cellStyle name="Komma 9" xfId="17" xr:uid="{00000000-0005-0000-0000-000044010000}"/>
    <cellStyle name="Komma 9 2" xfId="337" xr:uid="{00000000-0005-0000-0000-000045010000}"/>
    <cellStyle name="Komma 9 2 2" xfId="1169" xr:uid="{00000000-0005-0000-0000-000046010000}"/>
    <cellStyle name="Komma 9 3" xfId="338" xr:uid="{00000000-0005-0000-0000-000047010000}"/>
    <cellStyle name="Komma 9 3 2" xfId="339" xr:uid="{00000000-0005-0000-0000-000048010000}"/>
    <cellStyle name="Komma 9 3 2 2" xfId="1170" xr:uid="{00000000-0005-0000-0000-000049010000}"/>
    <cellStyle name="Komma 9 3 3" xfId="340" xr:uid="{00000000-0005-0000-0000-00004A010000}"/>
    <cellStyle name="Komma 9 3 4" xfId="1171" xr:uid="{00000000-0005-0000-0000-00004B010000}"/>
    <cellStyle name="Komma 9 4" xfId="1172" xr:uid="{00000000-0005-0000-0000-00004C010000}"/>
    <cellStyle name="Komma 9 5" xfId="1173" xr:uid="{00000000-0005-0000-0000-00004D010000}"/>
    <cellStyle name="Kontrollcelle 2" xfId="72" xr:uid="{00000000-0005-0000-0000-00004E010000}"/>
    <cellStyle name="Kontrollcelle 2 2" xfId="341" xr:uid="{00000000-0005-0000-0000-00004F010000}"/>
    <cellStyle name="Kontrollcelle 3" xfId="342" xr:uid="{00000000-0005-0000-0000-000050010000}"/>
    <cellStyle name="Linked Cell" xfId="343" xr:uid="{00000000-0005-0000-0000-000051010000}"/>
    <cellStyle name="Merknad 2" xfId="73" xr:uid="{00000000-0005-0000-0000-000052010000}"/>
    <cellStyle name="Merknad 2 2" xfId="344" xr:uid="{00000000-0005-0000-0000-000053010000}"/>
    <cellStyle name="Merknad 2 2 2" xfId="1174" xr:uid="{00000000-0005-0000-0000-000054010000}"/>
    <cellStyle name="Merknad 3" xfId="345" xr:uid="{00000000-0005-0000-0000-000055010000}"/>
    <cellStyle name="Merknad 3 2" xfId="346" xr:uid="{00000000-0005-0000-0000-000056010000}"/>
    <cellStyle name="Merknad 3 2 2" xfId="347" xr:uid="{00000000-0005-0000-0000-000057010000}"/>
    <cellStyle name="Merknad 3 2 2 2" xfId="348" xr:uid="{00000000-0005-0000-0000-000058010000}"/>
    <cellStyle name="Merknad 3 2 2 2 2" xfId="349" xr:uid="{00000000-0005-0000-0000-000059010000}"/>
    <cellStyle name="Merknad 3 2 2 3" xfId="350" xr:uid="{00000000-0005-0000-0000-00005A010000}"/>
    <cellStyle name="Merknad 3 2 2 4" xfId="351" xr:uid="{00000000-0005-0000-0000-00005B010000}"/>
    <cellStyle name="Merknad 3 2 2 5" xfId="1176" xr:uid="{00000000-0005-0000-0000-00005C010000}"/>
    <cellStyle name="Merknad 3 2 3" xfId="352" xr:uid="{00000000-0005-0000-0000-00005D010000}"/>
    <cellStyle name="Merknad 3 2 3 2" xfId="353" xr:uid="{00000000-0005-0000-0000-00005E010000}"/>
    <cellStyle name="Merknad 3 2 3 3" xfId="1177" xr:uid="{00000000-0005-0000-0000-00005F010000}"/>
    <cellStyle name="Merknad 3 2 4" xfId="354" xr:uid="{00000000-0005-0000-0000-000060010000}"/>
    <cellStyle name="Merknad 3 2 4 2" xfId="355" xr:uid="{00000000-0005-0000-0000-000061010000}"/>
    <cellStyle name="Merknad 3 2 4 3" xfId="1178" xr:uid="{00000000-0005-0000-0000-000062010000}"/>
    <cellStyle name="Merknad 3 2 5" xfId="356" xr:uid="{00000000-0005-0000-0000-000063010000}"/>
    <cellStyle name="Merknad 3 2 5 2" xfId="357" xr:uid="{00000000-0005-0000-0000-000064010000}"/>
    <cellStyle name="Merknad 3 2 6" xfId="358" xr:uid="{00000000-0005-0000-0000-000065010000}"/>
    <cellStyle name="Merknad 3 2 7" xfId="359" xr:uid="{00000000-0005-0000-0000-000066010000}"/>
    <cellStyle name="Merknad 3 2 8" xfId="1175" xr:uid="{00000000-0005-0000-0000-000067010000}"/>
    <cellStyle name="Merknad 3 3" xfId="360" xr:uid="{00000000-0005-0000-0000-000068010000}"/>
    <cellStyle name="Merknad 3 3 2" xfId="361" xr:uid="{00000000-0005-0000-0000-000069010000}"/>
    <cellStyle name="Merknad 3 3 2 2" xfId="362" xr:uid="{00000000-0005-0000-0000-00006A010000}"/>
    <cellStyle name="Merknad 3 3 2 2 2" xfId="363" xr:uid="{00000000-0005-0000-0000-00006B010000}"/>
    <cellStyle name="Merknad 3 3 2 3" xfId="364" xr:uid="{00000000-0005-0000-0000-00006C010000}"/>
    <cellStyle name="Merknad 3 3 2 4" xfId="365" xr:uid="{00000000-0005-0000-0000-00006D010000}"/>
    <cellStyle name="Merknad 3 3 2 5" xfId="1180" xr:uid="{00000000-0005-0000-0000-00006E010000}"/>
    <cellStyle name="Merknad 3 3 3" xfId="366" xr:uid="{00000000-0005-0000-0000-00006F010000}"/>
    <cellStyle name="Merknad 3 3 3 2" xfId="367" xr:uid="{00000000-0005-0000-0000-000070010000}"/>
    <cellStyle name="Merknad 3 3 3 3" xfId="1181" xr:uid="{00000000-0005-0000-0000-000071010000}"/>
    <cellStyle name="Merknad 3 3 4" xfId="368" xr:uid="{00000000-0005-0000-0000-000072010000}"/>
    <cellStyle name="Merknad 3 3 4 2" xfId="369" xr:uid="{00000000-0005-0000-0000-000073010000}"/>
    <cellStyle name="Merknad 3 3 4 3" xfId="1182" xr:uid="{00000000-0005-0000-0000-000074010000}"/>
    <cellStyle name="Merknad 3 3 5" xfId="370" xr:uid="{00000000-0005-0000-0000-000075010000}"/>
    <cellStyle name="Merknad 3 3 5 2" xfId="371" xr:uid="{00000000-0005-0000-0000-000076010000}"/>
    <cellStyle name="Merknad 3 3 6" xfId="372" xr:uid="{00000000-0005-0000-0000-000077010000}"/>
    <cellStyle name="Merknad 3 3 7" xfId="373" xr:uid="{00000000-0005-0000-0000-000078010000}"/>
    <cellStyle name="Merknad 3 3 8" xfId="1179" xr:uid="{00000000-0005-0000-0000-000079010000}"/>
    <cellStyle name="Merknad 3 4" xfId="1183" xr:uid="{00000000-0005-0000-0000-00007A010000}"/>
    <cellStyle name="Neutral" xfId="374" xr:uid="{00000000-0005-0000-0000-00007B010000}"/>
    <cellStyle name="Normal" xfId="0" builtinId="0"/>
    <cellStyle name="Normal 10" xfId="74" xr:uid="{00000000-0005-0000-0000-00007D010000}"/>
    <cellStyle name="Normal 10 2" xfId="375" xr:uid="{00000000-0005-0000-0000-00007E010000}"/>
    <cellStyle name="Normal 10 2 2" xfId="1184" xr:uid="{00000000-0005-0000-0000-00007F010000}"/>
    <cellStyle name="Normal 10 3" xfId="376" xr:uid="{00000000-0005-0000-0000-000080010000}"/>
    <cellStyle name="Normal 10 3 2" xfId="377" xr:uid="{00000000-0005-0000-0000-000081010000}"/>
    <cellStyle name="Normal 10 3 2 2" xfId="378" xr:uid="{00000000-0005-0000-0000-000082010000}"/>
    <cellStyle name="Normal 10 3 2 2 2" xfId="379" xr:uid="{00000000-0005-0000-0000-000083010000}"/>
    <cellStyle name="Normal 10 3 2 2 2 2" xfId="380" xr:uid="{00000000-0005-0000-0000-000084010000}"/>
    <cellStyle name="Normal 10 3 2 2 3" xfId="381" xr:uid="{00000000-0005-0000-0000-000085010000}"/>
    <cellStyle name="Normal 10 3 2 2 4" xfId="382" xr:uid="{00000000-0005-0000-0000-000086010000}"/>
    <cellStyle name="Normal 10 3 2 2 5" xfId="1186" xr:uid="{00000000-0005-0000-0000-000087010000}"/>
    <cellStyle name="Normal 10 3 2 3" xfId="383" xr:uid="{00000000-0005-0000-0000-000088010000}"/>
    <cellStyle name="Normal 10 3 2 3 2" xfId="384" xr:uid="{00000000-0005-0000-0000-000089010000}"/>
    <cellStyle name="Normal 10 3 2 3 3" xfId="1187" xr:uid="{00000000-0005-0000-0000-00008A010000}"/>
    <cellStyle name="Normal 10 3 2 4" xfId="385" xr:uid="{00000000-0005-0000-0000-00008B010000}"/>
    <cellStyle name="Normal 10 3 2 4 2" xfId="386" xr:uid="{00000000-0005-0000-0000-00008C010000}"/>
    <cellStyle name="Normal 10 3 2 4 3" xfId="1188" xr:uid="{00000000-0005-0000-0000-00008D010000}"/>
    <cellStyle name="Normal 10 3 2 5" xfId="387" xr:uid="{00000000-0005-0000-0000-00008E010000}"/>
    <cellStyle name="Normal 10 3 2 5 2" xfId="388" xr:uid="{00000000-0005-0000-0000-00008F010000}"/>
    <cellStyle name="Normal 10 3 2 6" xfId="389" xr:uid="{00000000-0005-0000-0000-000090010000}"/>
    <cellStyle name="Normal 10 3 2 7" xfId="390" xr:uid="{00000000-0005-0000-0000-000091010000}"/>
    <cellStyle name="Normal 10 3 2 8" xfId="1185" xr:uid="{00000000-0005-0000-0000-000092010000}"/>
    <cellStyle name="Normal 10 4" xfId="391" xr:uid="{00000000-0005-0000-0000-000093010000}"/>
    <cellStyle name="Normal 10 4 2" xfId="392" xr:uid="{00000000-0005-0000-0000-000094010000}"/>
    <cellStyle name="Normal 10 4 2 2" xfId="393" xr:uid="{00000000-0005-0000-0000-000095010000}"/>
    <cellStyle name="Normal 10 4 2 2 2" xfId="394" xr:uid="{00000000-0005-0000-0000-000096010000}"/>
    <cellStyle name="Normal 10 4 2 3" xfId="395" xr:uid="{00000000-0005-0000-0000-000097010000}"/>
    <cellStyle name="Normal 10 4 2 4" xfId="396" xr:uid="{00000000-0005-0000-0000-000098010000}"/>
    <cellStyle name="Normal 10 4 2 5" xfId="1190" xr:uid="{00000000-0005-0000-0000-000099010000}"/>
    <cellStyle name="Normal 10 4 3" xfId="397" xr:uid="{00000000-0005-0000-0000-00009A010000}"/>
    <cellStyle name="Normal 10 4 3 2" xfId="398" xr:uid="{00000000-0005-0000-0000-00009B010000}"/>
    <cellStyle name="Normal 10 4 3 3" xfId="1191" xr:uid="{00000000-0005-0000-0000-00009C010000}"/>
    <cellStyle name="Normal 10 4 4" xfId="399" xr:uid="{00000000-0005-0000-0000-00009D010000}"/>
    <cellStyle name="Normal 10 4 4 2" xfId="400" xr:uid="{00000000-0005-0000-0000-00009E010000}"/>
    <cellStyle name="Normal 10 4 4 3" xfId="1192" xr:uid="{00000000-0005-0000-0000-00009F010000}"/>
    <cellStyle name="Normal 10 4 5" xfId="401" xr:uid="{00000000-0005-0000-0000-0000A0010000}"/>
    <cellStyle name="Normal 10 4 5 2" xfId="402" xr:uid="{00000000-0005-0000-0000-0000A1010000}"/>
    <cellStyle name="Normal 10 4 6" xfId="403" xr:uid="{00000000-0005-0000-0000-0000A2010000}"/>
    <cellStyle name="Normal 10 4 7" xfId="404" xr:uid="{00000000-0005-0000-0000-0000A3010000}"/>
    <cellStyle name="Normal 10 4 8" xfId="1189" xr:uid="{00000000-0005-0000-0000-0000A4010000}"/>
    <cellStyle name="Normal 100" xfId="405" xr:uid="{00000000-0005-0000-0000-0000A5010000}"/>
    <cellStyle name="Normal 101" xfId="406" xr:uid="{00000000-0005-0000-0000-0000A6010000}"/>
    <cellStyle name="Normal 101 2" xfId="407" xr:uid="{00000000-0005-0000-0000-0000A7010000}"/>
    <cellStyle name="Normal 101 3" xfId="1083" xr:uid="{00000000-0005-0000-0000-0000A8010000}"/>
    <cellStyle name="Normal 102" xfId="408" xr:uid="{00000000-0005-0000-0000-0000A9010000}"/>
    <cellStyle name="Normal 102 2" xfId="1193" xr:uid="{00000000-0005-0000-0000-0000AA010000}"/>
    <cellStyle name="Normal 103" xfId="1081" xr:uid="{00000000-0005-0000-0000-0000AB010000}"/>
    <cellStyle name="Normal 104" xfId="1084" xr:uid="{00000000-0005-0000-0000-0000AC010000}"/>
    <cellStyle name="Normal 11" xfId="75" xr:uid="{00000000-0005-0000-0000-0000AD010000}"/>
    <cellStyle name="Normal 11 2" xfId="409" xr:uid="{00000000-0005-0000-0000-0000AE010000}"/>
    <cellStyle name="Normal 11 2 2" xfId="1194" xr:uid="{00000000-0005-0000-0000-0000AF010000}"/>
    <cellStyle name="Normal 11 3" xfId="410" xr:uid="{00000000-0005-0000-0000-0000B0010000}"/>
    <cellStyle name="Normal 11 4" xfId="411" xr:uid="{00000000-0005-0000-0000-0000B1010000}"/>
    <cellStyle name="Normal 11 5" xfId="412" xr:uid="{00000000-0005-0000-0000-0000B2010000}"/>
    <cellStyle name="Normal 12" xfId="76" xr:uid="{00000000-0005-0000-0000-0000B3010000}"/>
    <cellStyle name="Normal 12 2" xfId="413" xr:uid="{00000000-0005-0000-0000-0000B4010000}"/>
    <cellStyle name="Normal 12 2 2" xfId="1195" xr:uid="{00000000-0005-0000-0000-0000B5010000}"/>
    <cellStyle name="Normal 12 3" xfId="414" xr:uid="{00000000-0005-0000-0000-0000B6010000}"/>
    <cellStyle name="Normal 13" xfId="116" xr:uid="{00000000-0005-0000-0000-0000B7010000}"/>
    <cellStyle name="Normal 13 2" xfId="124" xr:uid="{00000000-0005-0000-0000-0000B8010000}"/>
    <cellStyle name="Normal 13 2 2" xfId="417" xr:uid="{00000000-0005-0000-0000-0000B9010000}"/>
    <cellStyle name="Normal 13 2 3" xfId="418" xr:uid="{00000000-0005-0000-0000-0000BA010000}"/>
    <cellStyle name="Normal 13 2 3 2" xfId="1196" xr:uid="{00000000-0005-0000-0000-0000BB010000}"/>
    <cellStyle name="Normal 13 2 4" xfId="419" xr:uid="{00000000-0005-0000-0000-0000BC010000}"/>
    <cellStyle name="Normal 13 2 5" xfId="416" xr:uid="{00000000-0005-0000-0000-0000BD010000}"/>
    <cellStyle name="Normal 13 3" xfId="128" xr:uid="{00000000-0005-0000-0000-0000BE010000}"/>
    <cellStyle name="Normal 13 3 2" xfId="421" xr:uid="{00000000-0005-0000-0000-0000BF010000}"/>
    <cellStyle name="Normal 13 3 2 2" xfId="422" xr:uid="{00000000-0005-0000-0000-0000C0010000}"/>
    <cellStyle name="Normal 13 3 2 2 2" xfId="423" xr:uid="{00000000-0005-0000-0000-0000C1010000}"/>
    <cellStyle name="Normal 13 3 2 3" xfId="424" xr:uid="{00000000-0005-0000-0000-0000C2010000}"/>
    <cellStyle name="Normal 13 3 2 4" xfId="425" xr:uid="{00000000-0005-0000-0000-0000C3010000}"/>
    <cellStyle name="Normal 13 3 2 5" xfId="1198" xr:uid="{00000000-0005-0000-0000-0000C4010000}"/>
    <cellStyle name="Normal 13 3 3" xfId="426" xr:uid="{00000000-0005-0000-0000-0000C5010000}"/>
    <cellStyle name="Normal 13 3 3 2" xfId="427" xr:uid="{00000000-0005-0000-0000-0000C6010000}"/>
    <cellStyle name="Normal 13 3 3 3" xfId="1199" xr:uid="{00000000-0005-0000-0000-0000C7010000}"/>
    <cellStyle name="Normal 13 3 4" xfId="428" xr:uid="{00000000-0005-0000-0000-0000C8010000}"/>
    <cellStyle name="Normal 13 3 4 2" xfId="429" xr:uid="{00000000-0005-0000-0000-0000C9010000}"/>
    <cellStyle name="Normal 13 3 4 3" xfId="1200" xr:uid="{00000000-0005-0000-0000-0000CA010000}"/>
    <cellStyle name="Normal 13 3 5" xfId="430" xr:uid="{00000000-0005-0000-0000-0000CB010000}"/>
    <cellStyle name="Normal 13 3 5 2" xfId="431" xr:uid="{00000000-0005-0000-0000-0000CC010000}"/>
    <cellStyle name="Normal 13 3 6" xfId="432" xr:uid="{00000000-0005-0000-0000-0000CD010000}"/>
    <cellStyle name="Normal 13 3 7" xfId="433" xr:uid="{00000000-0005-0000-0000-0000CE010000}"/>
    <cellStyle name="Normal 13 3 8" xfId="420" xr:uid="{00000000-0005-0000-0000-0000CF010000}"/>
    <cellStyle name="Normal 13 3 9" xfId="1197" xr:uid="{00000000-0005-0000-0000-0000D0010000}"/>
    <cellStyle name="Normal 13 4" xfId="129" xr:uid="{00000000-0005-0000-0000-0000D1010000}"/>
    <cellStyle name="Normal 13 4 2" xfId="434" xr:uid="{00000000-0005-0000-0000-0000D2010000}"/>
    <cellStyle name="Normal 13 5" xfId="435" xr:uid="{00000000-0005-0000-0000-0000D3010000}"/>
    <cellStyle name="Normal 13 6" xfId="415" xr:uid="{00000000-0005-0000-0000-0000D4010000}"/>
    <cellStyle name="Normal 14" xfId="115" xr:uid="{00000000-0005-0000-0000-0000D5010000}"/>
    <cellStyle name="Normal 14 2" xfId="130" xr:uid="{00000000-0005-0000-0000-0000D6010000}"/>
    <cellStyle name="Normal 14 2 2" xfId="437" xr:uid="{00000000-0005-0000-0000-0000D7010000}"/>
    <cellStyle name="Normal 14 3" xfId="438" xr:uid="{00000000-0005-0000-0000-0000D8010000}"/>
    <cellStyle name="Normal 14 4" xfId="439" xr:uid="{00000000-0005-0000-0000-0000D9010000}"/>
    <cellStyle name="Normal 14 5" xfId="436" xr:uid="{00000000-0005-0000-0000-0000DA010000}"/>
    <cellStyle name="Normal 15" xfId="18" xr:uid="{00000000-0005-0000-0000-0000DB010000}"/>
    <cellStyle name="Normal 15 2" xfId="19" xr:uid="{00000000-0005-0000-0000-0000DC010000}"/>
    <cellStyle name="Normal 15 2 2" xfId="143" xr:uid="{00000000-0005-0000-0000-0000DD010000}"/>
    <cellStyle name="Normal 15 2 3" xfId="440" xr:uid="{00000000-0005-0000-0000-0000DE010000}"/>
    <cellStyle name="Normal 15 2 4" xfId="441" xr:uid="{00000000-0005-0000-0000-0000DF010000}"/>
    <cellStyle name="Normal 15 3" xfId="142" xr:uid="{00000000-0005-0000-0000-0000E0010000}"/>
    <cellStyle name="Normal 15 3 2" xfId="442" xr:uid="{00000000-0005-0000-0000-0000E1010000}"/>
    <cellStyle name="Normal 15 4" xfId="443" xr:uid="{00000000-0005-0000-0000-0000E2010000}"/>
    <cellStyle name="Normal 15 4 2" xfId="1201" xr:uid="{00000000-0005-0000-0000-0000E3010000}"/>
    <cellStyle name="Normal 15 5" xfId="444" xr:uid="{00000000-0005-0000-0000-0000E4010000}"/>
    <cellStyle name="Normal 15 6" xfId="445" xr:uid="{00000000-0005-0000-0000-0000E5010000}"/>
    <cellStyle name="Normal 16" xfId="133" xr:uid="{00000000-0005-0000-0000-0000E6010000}"/>
    <cellStyle name="Normal 16 2" xfId="446" xr:uid="{00000000-0005-0000-0000-0000E7010000}"/>
    <cellStyle name="Normal 17" xfId="158" xr:uid="{00000000-0005-0000-0000-0000E8010000}"/>
    <cellStyle name="Normal 17 2" xfId="447" xr:uid="{00000000-0005-0000-0000-0000E9010000}"/>
    <cellStyle name="Normal 18" xfId="159" xr:uid="{00000000-0005-0000-0000-0000EA010000}"/>
    <cellStyle name="Normal 18 2" xfId="448" xr:uid="{00000000-0005-0000-0000-0000EB010000}"/>
    <cellStyle name="Normal 19" xfId="449" xr:uid="{00000000-0005-0000-0000-0000EC010000}"/>
    <cellStyle name="Normal 19 2" xfId="1202" xr:uid="{00000000-0005-0000-0000-0000ED010000}"/>
    <cellStyle name="Normal 2" xfId="20" xr:uid="{00000000-0005-0000-0000-0000EE010000}"/>
    <cellStyle name="Normal 2 10" xfId="450" xr:uid="{00000000-0005-0000-0000-0000EF010000}"/>
    <cellStyle name="Normal 2 10 2" xfId="1203" xr:uid="{00000000-0005-0000-0000-0000F0010000}"/>
    <cellStyle name="Normal 2 11" xfId="451" xr:uid="{00000000-0005-0000-0000-0000F1010000}"/>
    <cellStyle name="Normal 2 11 2" xfId="1204" xr:uid="{00000000-0005-0000-0000-0000F2010000}"/>
    <cellStyle name="Normal 2 12" xfId="452" xr:uid="{00000000-0005-0000-0000-0000F3010000}"/>
    <cellStyle name="Normal 2 12 2" xfId="1205" xr:uid="{00000000-0005-0000-0000-0000F4010000}"/>
    <cellStyle name="Normal 2 13" xfId="453" xr:uid="{00000000-0005-0000-0000-0000F5010000}"/>
    <cellStyle name="Normal 2 13 2" xfId="1206" xr:uid="{00000000-0005-0000-0000-0000F6010000}"/>
    <cellStyle name="Normal 2 14" xfId="454" xr:uid="{00000000-0005-0000-0000-0000F7010000}"/>
    <cellStyle name="Normal 2 14 2" xfId="1207" xr:uid="{00000000-0005-0000-0000-0000F8010000}"/>
    <cellStyle name="Normal 2 15" xfId="455" xr:uid="{00000000-0005-0000-0000-0000F9010000}"/>
    <cellStyle name="Normal 2 15 2" xfId="1208" xr:uid="{00000000-0005-0000-0000-0000FA010000}"/>
    <cellStyle name="Normal 2 16" xfId="456" xr:uid="{00000000-0005-0000-0000-0000FB010000}"/>
    <cellStyle name="Normal 2 16 2" xfId="1209" xr:uid="{00000000-0005-0000-0000-0000FC010000}"/>
    <cellStyle name="Normal 2 17" xfId="457" xr:uid="{00000000-0005-0000-0000-0000FD010000}"/>
    <cellStyle name="Normal 2 17 2" xfId="1210" xr:uid="{00000000-0005-0000-0000-0000FE010000}"/>
    <cellStyle name="Normal 2 18" xfId="458" xr:uid="{00000000-0005-0000-0000-0000FF010000}"/>
    <cellStyle name="Normal 2 18 2" xfId="1211" xr:uid="{00000000-0005-0000-0000-000000020000}"/>
    <cellStyle name="Normal 2 19" xfId="459" xr:uid="{00000000-0005-0000-0000-000001020000}"/>
    <cellStyle name="Normal 2 19 2" xfId="1212" xr:uid="{00000000-0005-0000-0000-000002020000}"/>
    <cellStyle name="Normal 2 2" xfId="78" xr:uid="{00000000-0005-0000-0000-000003020000}"/>
    <cellStyle name="Normal 2 2 2" xfId="461" xr:uid="{00000000-0005-0000-0000-000004020000}"/>
    <cellStyle name="Normal 2 2 2 2" xfId="1213" xr:uid="{00000000-0005-0000-0000-000005020000}"/>
    <cellStyle name="Normal 2 2 3" xfId="462" xr:uid="{00000000-0005-0000-0000-000006020000}"/>
    <cellStyle name="Normal 2 2 3 2" xfId="1214" xr:uid="{00000000-0005-0000-0000-000007020000}"/>
    <cellStyle name="Normal 2 2 4" xfId="463" xr:uid="{00000000-0005-0000-0000-000008020000}"/>
    <cellStyle name="Normal 2 2 5" xfId="460" xr:uid="{00000000-0005-0000-0000-000009020000}"/>
    <cellStyle name="Normal 2 20" xfId="464" xr:uid="{00000000-0005-0000-0000-00000A020000}"/>
    <cellStyle name="Normal 2 20 2" xfId="1215" xr:uid="{00000000-0005-0000-0000-00000B020000}"/>
    <cellStyle name="Normal 2 21" xfId="465" xr:uid="{00000000-0005-0000-0000-00000C020000}"/>
    <cellStyle name="Normal 2 21 2" xfId="1216" xr:uid="{00000000-0005-0000-0000-00000D020000}"/>
    <cellStyle name="Normal 2 22" xfId="466" xr:uid="{00000000-0005-0000-0000-00000E020000}"/>
    <cellStyle name="Normal 2 22 2" xfId="1217" xr:uid="{00000000-0005-0000-0000-00000F020000}"/>
    <cellStyle name="Normal 2 23" xfId="467" xr:uid="{00000000-0005-0000-0000-000010020000}"/>
    <cellStyle name="Normal 2 23 2" xfId="1218" xr:uid="{00000000-0005-0000-0000-000011020000}"/>
    <cellStyle name="Normal 2 24" xfId="468" xr:uid="{00000000-0005-0000-0000-000012020000}"/>
    <cellStyle name="Normal 2 24 2" xfId="1219" xr:uid="{00000000-0005-0000-0000-000013020000}"/>
    <cellStyle name="Normal 2 25" xfId="469" xr:uid="{00000000-0005-0000-0000-000014020000}"/>
    <cellStyle name="Normal 2 25 2" xfId="1220" xr:uid="{00000000-0005-0000-0000-000015020000}"/>
    <cellStyle name="Normal 2 26" xfId="470" xr:uid="{00000000-0005-0000-0000-000016020000}"/>
    <cellStyle name="Normal 2 26 2" xfId="1221" xr:uid="{00000000-0005-0000-0000-000017020000}"/>
    <cellStyle name="Normal 2 27" xfId="471" xr:uid="{00000000-0005-0000-0000-000018020000}"/>
    <cellStyle name="Normal 2 27 2" xfId="1222" xr:uid="{00000000-0005-0000-0000-000019020000}"/>
    <cellStyle name="Normal 2 28" xfId="472" xr:uid="{00000000-0005-0000-0000-00001A020000}"/>
    <cellStyle name="Normal 2 3" xfId="79" xr:uid="{00000000-0005-0000-0000-00001B020000}"/>
    <cellStyle name="Normal 2 3 2" xfId="122" xr:uid="{00000000-0005-0000-0000-00001C020000}"/>
    <cellStyle name="Normal 2 3 2 2" xfId="474" xr:uid="{00000000-0005-0000-0000-00001D020000}"/>
    <cellStyle name="Normal 2 3 2 2 2" xfId="475" xr:uid="{00000000-0005-0000-0000-00001E020000}"/>
    <cellStyle name="Normal 2 3 2 3" xfId="476" xr:uid="{00000000-0005-0000-0000-00001F020000}"/>
    <cellStyle name="Normal 2 3 2 4" xfId="473" xr:uid="{00000000-0005-0000-0000-000020020000}"/>
    <cellStyle name="Normal 2 3 3" xfId="1223" xr:uid="{00000000-0005-0000-0000-000021020000}"/>
    <cellStyle name="Normal 2 4" xfId="117" xr:uid="{00000000-0005-0000-0000-000022020000}"/>
    <cellStyle name="Normal 2 4 2" xfId="478" xr:uid="{00000000-0005-0000-0000-000023020000}"/>
    <cellStyle name="Normal 2 4 2 2" xfId="479" xr:uid="{00000000-0005-0000-0000-000024020000}"/>
    <cellStyle name="Normal 2 4 3" xfId="480" xr:uid="{00000000-0005-0000-0000-000025020000}"/>
    <cellStyle name="Normal 2 4 4" xfId="477" xr:uid="{00000000-0005-0000-0000-000026020000}"/>
    <cellStyle name="Normal 2 5" xfId="77" xr:uid="{00000000-0005-0000-0000-000027020000}"/>
    <cellStyle name="Normal 2 5 2" xfId="481" xr:uid="{00000000-0005-0000-0000-000028020000}"/>
    <cellStyle name="Normal 2 6" xfId="482" xr:uid="{00000000-0005-0000-0000-000029020000}"/>
    <cellStyle name="Normal 2 6 2" xfId="1224" xr:uid="{00000000-0005-0000-0000-00002A020000}"/>
    <cellStyle name="Normal 2 7" xfId="483" xr:uid="{00000000-0005-0000-0000-00002B020000}"/>
    <cellStyle name="Normal 2 7 2" xfId="1225" xr:uid="{00000000-0005-0000-0000-00002C020000}"/>
    <cellStyle name="Normal 2 8" xfId="484" xr:uid="{00000000-0005-0000-0000-00002D020000}"/>
    <cellStyle name="Normal 2 8 2" xfId="1226" xr:uid="{00000000-0005-0000-0000-00002E020000}"/>
    <cellStyle name="Normal 2 9" xfId="485" xr:uid="{00000000-0005-0000-0000-00002F020000}"/>
    <cellStyle name="Normal 2 9 2" xfId="1227" xr:uid="{00000000-0005-0000-0000-000030020000}"/>
    <cellStyle name="Normal 2_Siste kvartal" xfId="80" xr:uid="{00000000-0005-0000-0000-000031020000}"/>
    <cellStyle name="Normal 20" xfId="486" xr:uid="{00000000-0005-0000-0000-000032020000}"/>
    <cellStyle name="Normal 20 2" xfId="1228" xr:uid="{00000000-0005-0000-0000-000033020000}"/>
    <cellStyle name="Normal 21" xfId="487" xr:uid="{00000000-0005-0000-0000-000034020000}"/>
    <cellStyle name="Normal 21 2" xfId="1229" xr:uid="{00000000-0005-0000-0000-000035020000}"/>
    <cellStyle name="Normal 22" xfId="488" xr:uid="{00000000-0005-0000-0000-000036020000}"/>
    <cellStyle name="Normal 22 2" xfId="1230" xr:uid="{00000000-0005-0000-0000-000037020000}"/>
    <cellStyle name="Normal 23" xfId="489" xr:uid="{00000000-0005-0000-0000-000038020000}"/>
    <cellStyle name="Normal 23 2" xfId="1231" xr:uid="{00000000-0005-0000-0000-000039020000}"/>
    <cellStyle name="Normal 24" xfId="490" xr:uid="{00000000-0005-0000-0000-00003A020000}"/>
    <cellStyle name="Normal 24 2" xfId="1232" xr:uid="{00000000-0005-0000-0000-00003B020000}"/>
    <cellStyle name="Normal 25" xfId="81" xr:uid="{00000000-0005-0000-0000-00003C020000}"/>
    <cellStyle name="Normal 25 2" xfId="82" xr:uid="{00000000-0005-0000-0000-00003D020000}"/>
    <cellStyle name="Normal 25 2 2" xfId="493" xr:uid="{00000000-0005-0000-0000-00003E020000}"/>
    <cellStyle name="Normal 25 2 3" xfId="492" xr:uid="{00000000-0005-0000-0000-00003F020000}"/>
    <cellStyle name="Normal 25 3" xfId="494" xr:uid="{00000000-0005-0000-0000-000040020000}"/>
    <cellStyle name="Normal 25 3 2" xfId="1233" xr:uid="{00000000-0005-0000-0000-000041020000}"/>
    <cellStyle name="Normal 25 4" xfId="495" xr:uid="{00000000-0005-0000-0000-000042020000}"/>
    <cellStyle name="Normal 25 5" xfId="491" xr:uid="{00000000-0005-0000-0000-000043020000}"/>
    <cellStyle name="Normal 25_Siste kvartal" xfId="83" xr:uid="{00000000-0005-0000-0000-000044020000}"/>
    <cellStyle name="Normal 26" xfId="496" xr:uid="{00000000-0005-0000-0000-000045020000}"/>
    <cellStyle name="Normal 26 2" xfId="1234" xr:uid="{00000000-0005-0000-0000-000046020000}"/>
    <cellStyle name="Normal 27" xfId="497" xr:uid="{00000000-0005-0000-0000-000047020000}"/>
    <cellStyle name="Normal 27 2" xfId="1235" xr:uid="{00000000-0005-0000-0000-000048020000}"/>
    <cellStyle name="Normal 28" xfId="498" xr:uid="{00000000-0005-0000-0000-000049020000}"/>
    <cellStyle name="Normal 28 2" xfId="1236" xr:uid="{00000000-0005-0000-0000-00004A020000}"/>
    <cellStyle name="Normal 29" xfId="499" xr:uid="{00000000-0005-0000-0000-00004B020000}"/>
    <cellStyle name="Normal 29 2" xfId="1237" xr:uid="{00000000-0005-0000-0000-00004C020000}"/>
    <cellStyle name="Normal 3" xfId="21" xr:uid="{00000000-0005-0000-0000-00004D020000}"/>
    <cellStyle name="Normal 3 10" xfId="501" xr:uid="{00000000-0005-0000-0000-00004E020000}"/>
    <cellStyle name="Normal 3 10 2" xfId="1239" xr:uid="{00000000-0005-0000-0000-00004F020000}"/>
    <cellStyle name="Normal 3 11" xfId="502" xr:uid="{00000000-0005-0000-0000-000050020000}"/>
    <cellStyle name="Normal 3 11 2" xfId="1240" xr:uid="{00000000-0005-0000-0000-000051020000}"/>
    <cellStyle name="Normal 3 12" xfId="503" xr:uid="{00000000-0005-0000-0000-000052020000}"/>
    <cellStyle name="Normal 3 12 2" xfId="1241" xr:uid="{00000000-0005-0000-0000-000053020000}"/>
    <cellStyle name="Normal 3 13" xfId="504" xr:uid="{00000000-0005-0000-0000-000054020000}"/>
    <cellStyle name="Normal 3 13 2" xfId="1242" xr:uid="{00000000-0005-0000-0000-000055020000}"/>
    <cellStyle name="Normal 3 14" xfId="505" xr:uid="{00000000-0005-0000-0000-000056020000}"/>
    <cellStyle name="Normal 3 14 2" xfId="1243" xr:uid="{00000000-0005-0000-0000-000057020000}"/>
    <cellStyle name="Normal 3 15" xfId="506" xr:uid="{00000000-0005-0000-0000-000058020000}"/>
    <cellStyle name="Normal 3 15 2" xfId="1244" xr:uid="{00000000-0005-0000-0000-000059020000}"/>
    <cellStyle name="Normal 3 16" xfId="507" xr:uid="{00000000-0005-0000-0000-00005A020000}"/>
    <cellStyle name="Normal 3 16 2" xfId="1245" xr:uid="{00000000-0005-0000-0000-00005B020000}"/>
    <cellStyle name="Normal 3 17" xfId="508" xr:uid="{00000000-0005-0000-0000-00005C020000}"/>
    <cellStyle name="Normal 3 17 2" xfId="1246" xr:uid="{00000000-0005-0000-0000-00005D020000}"/>
    <cellStyle name="Normal 3 18" xfId="509" xr:uid="{00000000-0005-0000-0000-00005E020000}"/>
    <cellStyle name="Normal 3 18 2" xfId="1247" xr:uid="{00000000-0005-0000-0000-00005F020000}"/>
    <cellStyle name="Normal 3 19" xfId="510" xr:uid="{00000000-0005-0000-0000-000060020000}"/>
    <cellStyle name="Normal 3 19 2" xfId="1248" xr:uid="{00000000-0005-0000-0000-000061020000}"/>
    <cellStyle name="Normal 3 2" xfId="22" xr:uid="{00000000-0005-0000-0000-000062020000}"/>
    <cellStyle name="Normal 3 2 2" xfId="145" xr:uid="{00000000-0005-0000-0000-000063020000}"/>
    <cellStyle name="Normal 3 2 2 2" xfId="513" xr:uid="{00000000-0005-0000-0000-000064020000}"/>
    <cellStyle name="Normal 3 2 2 2 2" xfId="514" xr:uid="{00000000-0005-0000-0000-000065020000}"/>
    <cellStyle name="Normal 3 2 2 2 2 2" xfId="1252" xr:uid="{00000000-0005-0000-0000-000066020000}"/>
    <cellStyle name="Normal 3 2 2 2 3" xfId="515" xr:uid="{00000000-0005-0000-0000-000067020000}"/>
    <cellStyle name="Normal 3 2 2 2 3 2" xfId="1253" xr:uid="{00000000-0005-0000-0000-000068020000}"/>
    <cellStyle name="Normal 3 2 2 2 4" xfId="1251" xr:uid="{00000000-0005-0000-0000-000069020000}"/>
    <cellStyle name="Normal 3 2 2 3" xfId="516" xr:uid="{00000000-0005-0000-0000-00006A020000}"/>
    <cellStyle name="Normal 3 2 2 3 2" xfId="1254" xr:uid="{00000000-0005-0000-0000-00006B020000}"/>
    <cellStyle name="Normal 3 2 2 4" xfId="517" xr:uid="{00000000-0005-0000-0000-00006C020000}"/>
    <cellStyle name="Normal 3 2 2 4 2" xfId="518" xr:uid="{00000000-0005-0000-0000-00006D020000}"/>
    <cellStyle name="Normal 3 2 2 4 3" xfId="519" xr:uid="{00000000-0005-0000-0000-00006E020000}"/>
    <cellStyle name="Normal 3 2 2 4 4" xfId="1255" xr:uid="{00000000-0005-0000-0000-00006F020000}"/>
    <cellStyle name="Normal 3 2 2 5" xfId="512" xr:uid="{00000000-0005-0000-0000-000070020000}"/>
    <cellStyle name="Normal 3 2 2 6" xfId="1250" xr:uid="{00000000-0005-0000-0000-000071020000}"/>
    <cellStyle name="Normal 3 2 3" xfId="520" xr:uid="{00000000-0005-0000-0000-000072020000}"/>
    <cellStyle name="Normal 3 2 3 2" xfId="521" xr:uid="{00000000-0005-0000-0000-000073020000}"/>
    <cellStyle name="Normal 3 2 3 2 2" xfId="1257" xr:uid="{00000000-0005-0000-0000-000074020000}"/>
    <cellStyle name="Normal 3 2 3 3" xfId="522" xr:uid="{00000000-0005-0000-0000-000075020000}"/>
    <cellStyle name="Normal 3 2 3 3 2" xfId="1258" xr:uid="{00000000-0005-0000-0000-000076020000}"/>
    <cellStyle name="Normal 3 2 3 4" xfId="523" xr:uid="{00000000-0005-0000-0000-000077020000}"/>
    <cellStyle name="Normal 3 2 3 4 2" xfId="1259" xr:uid="{00000000-0005-0000-0000-000078020000}"/>
    <cellStyle name="Normal 3 2 3 5" xfId="1256" xr:uid="{00000000-0005-0000-0000-000079020000}"/>
    <cellStyle name="Normal 3 2 4" xfId="524" xr:uid="{00000000-0005-0000-0000-00007A020000}"/>
    <cellStyle name="Normal 3 2 4 2" xfId="1261" xr:uid="{00000000-0005-0000-0000-00007B020000}"/>
    <cellStyle name="Normal 3 2 4 3" xfId="1260" xr:uid="{00000000-0005-0000-0000-00007C020000}"/>
    <cellStyle name="Normal 3 2 5" xfId="525" xr:uid="{00000000-0005-0000-0000-00007D020000}"/>
    <cellStyle name="Normal 3 2 5 2" xfId="526" xr:uid="{00000000-0005-0000-0000-00007E020000}"/>
    <cellStyle name="Normal 3 2 5 3" xfId="527" xr:uid="{00000000-0005-0000-0000-00007F020000}"/>
    <cellStyle name="Normal 3 2 5 4" xfId="1262" xr:uid="{00000000-0005-0000-0000-000080020000}"/>
    <cellStyle name="Normal 3 2 6" xfId="511" xr:uid="{00000000-0005-0000-0000-000081020000}"/>
    <cellStyle name="Normal 3 2 7" xfId="1249" xr:uid="{00000000-0005-0000-0000-000082020000}"/>
    <cellStyle name="Normal 3 20" xfId="528" xr:uid="{00000000-0005-0000-0000-000083020000}"/>
    <cellStyle name="Normal 3 20 2" xfId="1263" xr:uid="{00000000-0005-0000-0000-000084020000}"/>
    <cellStyle name="Normal 3 21" xfId="529" xr:uid="{00000000-0005-0000-0000-000085020000}"/>
    <cellStyle name="Normal 3 21 2" xfId="1264" xr:uid="{00000000-0005-0000-0000-000086020000}"/>
    <cellStyle name="Normal 3 22" xfId="530" xr:uid="{00000000-0005-0000-0000-000087020000}"/>
    <cellStyle name="Normal 3 22 2" xfId="1265" xr:uid="{00000000-0005-0000-0000-000088020000}"/>
    <cellStyle name="Normal 3 23" xfId="531" xr:uid="{00000000-0005-0000-0000-000089020000}"/>
    <cellStyle name="Normal 3 23 2" xfId="1266" xr:uid="{00000000-0005-0000-0000-00008A020000}"/>
    <cellStyle name="Normal 3 24" xfId="532" xr:uid="{00000000-0005-0000-0000-00008B020000}"/>
    <cellStyle name="Normal 3 24 2" xfId="1267" xr:uid="{00000000-0005-0000-0000-00008C020000}"/>
    <cellStyle name="Normal 3 25" xfId="533" xr:uid="{00000000-0005-0000-0000-00008D020000}"/>
    <cellStyle name="Normal 3 25 2" xfId="1268" xr:uid="{00000000-0005-0000-0000-00008E020000}"/>
    <cellStyle name="Normal 3 26" xfId="534" xr:uid="{00000000-0005-0000-0000-00008F020000}"/>
    <cellStyle name="Normal 3 26 2" xfId="1269" xr:uid="{00000000-0005-0000-0000-000090020000}"/>
    <cellStyle name="Normal 3 27" xfId="535" xr:uid="{00000000-0005-0000-0000-000091020000}"/>
    <cellStyle name="Normal 3 27 2" xfId="1270" xr:uid="{00000000-0005-0000-0000-000092020000}"/>
    <cellStyle name="Normal 3 28" xfId="536" xr:uid="{00000000-0005-0000-0000-000093020000}"/>
    <cellStyle name="Normal 3 28 2" xfId="1271" xr:uid="{00000000-0005-0000-0000-000094020000}"/>
    <cellStyle name="Normal 3 29" xfId="537" xr:uid="{00000000-0005-0000-0000-000095020000}"/>
    <cellStyle name="Normal 3 29 2" xfId="538" xr:uid="{00000000-0005-0000-0000-000096020000}"/>
    <cellStyle name="Normal 3 29 2 2" xfId="539" xr:uid="{00000000-0005-0000-0000-000097020000}"/>
    <cellStyle name="Normal 3 29 2 3" xfId="1272" xr:uid="{00000000-0005-0000-0000-000098020000}"/>
    <cellStyle name="Normal 3 29 3" xfId="540" xr:uid="{00000000-0005-0000-0000-000099020000}"/>
    <cellStyle name="Normal 3 29 3 2" xfId="1273" xr:uid="{00000000-0005-0000-0000-00009A020000}"/>
    <cellStyle name="Normal 3 29 4" xfId="541" xr:uid="{00000000-0005-0000-0000-00009B020000}"/>
    <cellStyle name="Normal 3 29 5" xfId="542" xr:uid="{00000000-0005-0000-0000-00009C020000}"/>
    <cellStyle name="Normal 3 3" xfId="144" xr:uid="{00000000-0005-0000-0000-00009D020000}"/>
    <cellStyle name="Normal 3 3 2" xfId="544" xr:uid="{00000000-0005-0000-0000-00009E020000}"/>
    <cellStyle name="Normal 3 3 2 2" xfId="545" xr:uid="{00000000-0005-0000-0000-00009F020000}"/>
    <cellStyle name="Normal 3 3 2 2 2" xfId="1276" xr:uid="{00000000-0005-0000-0000-0000A0020000}"/>
    <cellStyle name="Normal 3 3 2 3" xfId="546" xr:uid="{00000000-0005-0000-0000-0000A1020000}"/>
    <cellStyle name="Normal 3 3 2 3 2" xfId="1277" xr:uid="{00000000-0005-0000-0000-0000A2020000}"/>
    <cellStyle name="Normal 3 3 2 4" xfId="1275" xr:uid="{00000000-0005-0000-0000-0000A3020000}"/>
    <cellStyle name="Normal 3 3 3" xfId="547" xr:uid="{00000000-0005-0000-0000-0000A4020000}"/>
    <cellStyle name="Normal 3 3 3 2" xfId="1278" xr:uid="{00000000-0005-0000-0000-0000A5020000}"/>
    <cellStyle name="Normal 3 3 4" xfId="548" xr:uid="{00000000-0005-0000-0000-0000A6020000}"/>
    <cellStyle name="Normal 3 3 4 2" xfId="549" xr:uid="{00000000-0005-0000-0000-0000A7020000}"/>
    <cellStyle name="Normal 3 3 4 3" xfId="550" xr:uid="{00000000-0005-0000-0000-0000A8020000}"/>
    <cellStyle name="Normal 3 3 4 4" xfId="1279" xr:uid="{00000000-0005-0000-0000-0000A9020000}"/>
    <cellStyle name="Normal 3 3 5" xfId="543" xr:uid="{00000000-0005-0000-0000-0000AA020000}"/>
    <cellStyle name="Normal 3 3 6" xfId="1274" xr:uid="{00000000-0005-0000-0000-0000AB020000}"/>
    <cellStyle name="Normal 3 30" xfId="551" xr:uid="{00000000-0005-0000-0000-0000AC020000}"/>
    <cellStyle name="Normal 3 30 2" xfId="552" xr:uid="{00000000-0005-0000-0000-0000AD020000}"/>
    <cellStyle name="Normal 3 30 3" xfId="553" xr:uid="{00000000-0005-0000-0000-0000AE020000}"/>
    <cellStyle name="Normal 3 30 4" xfId="1280" xr:uid="{00000000-0005-0000-0000-0000AF020000}"/>
    <cellStyle name="Normal 3 31" xfId="554" xr:uid="{00000000-0005-0000-0000-0000B0020000}"/>
    <cellStyle name="Normal 3 31 2" xfId="1281" xr:uid="{00000000-0005-0000-0000-0000B1020000}"/>
    <cellStyle name="Normal 3 32" xfId="555" xr:uid="{00000000-0005-0000-0000-0000B2020000}"/>
    <cellStyle name="Normal 3 32 2" xfId="556" xr:uid="{00000000-0005-0000-0000-0000B3020000}"/>
    <cellStyle name="Normal 3 32 3" xfId="557" xr:uid="{00000000-0005-0000-0000-0000B4020000}"/>
    <cellStyle name="Normal 3 33" xfId="500" xr:uid="{00000000-0005-0000-0000-0000B5020000}"/>
    <cellStyle name="Normal 3 34" xfId="1238" xr:uid="{00000000-0005-0000-0000-0000B6020000}"/>
    <cellStyle name="Normal 3 4" xfId="84" xr:uid="{00000000-0005-0000-0000-0000B7020000}"/>
    <cellStyle name="Normal 3 4 2" xfId="558" xr:uid="{00000000-0005-0000-0000-0000B8020000}"/>
    <cellStyle name="Normal 3 4 2 2" xfId="1283" xr:uid="{00000000-0005-0000-0000-0000B9020000}"/>
    <cellStyle name="Normal 3 4 2 3" xfId="1284" xr:uid="{00000000-0005-0000-0000-0000BA020000}"/>
    <cellStyle name="Normal 3 4 3" xfId="1285" xr:uid="{00000000-0005-0000-0000-0000BB020000}"/>
    <cellStyle name="Normal 3 4 4" xfId="1286" xr:uid="{00000000-0005-0000-0000-0000BC020000}"/>
    <cellStyle name="Normal 3 4 5" xfId="1282" xr:uid="{00000000-0005-0000-0000-0000BD020000}"/>
    <cellStyle name="Normal 3 5" xfId="559" xr:uid="{00000000-0005-0000-0000-0000BE020000}"/>
    <cellStyle name="Normal 3 5 2" xfId="1287" xr:uid="{00000000-0005-0000-0000-0000BF020000}"/>
    <cellStyle name="Normal 3 6" xfId="560" xr:uid="{00000000-0005-0000-0000-0000C0020000}"/>
    <cellStyle name="Normal 3 6 2" xfId="1288" xr:uid="{00000000-0005-0000-0000-0000C1020000}"/>
    <cellStyle name="Normal 3 7" xfId="561" xr:uid="{00000000-0005-0000-0000-0000C2020000}"/>
    <cellStyle name="Normal 3 7 2" xfId="1289" xr:uid="{00000000-0005-0000-0000-0000C3020000}"/>
    <cellStyle name="Normal 3 8" xfId="562" xr:uid="{00000000-0005-0000-0000-0000C4020000}"/>
    <cellStyle name="Normal 3 8 2" xfId="1290" xr:uid="{00000000-0005-0000-0000-0000C5020000}"/>
    <cellStyle name="Normal 3 9" xfId="563" xr:uid="{00000000-0005-0000-0000-0000C6020000}"/>
    <cellStyle name="Normal 3 9 2" xfId="1291" xr:uid="{00000000-0005-0000-0000-0000C7020000}"/>
    <cellStyle name="Normal 30" xfId="564" xr:uid="{00000000-0005-0000-0000-0000C8020000}"/>
    <cellStyle name="Normal 30 2" xfId="1292" xr:uid="{00000000-0005-0000-0000-0000C9020000}"/>
    <cellStyle name="Normal 31" xfId="565" xr:uid="{00000000-0005-0000-0000-0000CA020000}"/>
    <cellStyle name="Normal 31 2" xfId="566" xr:uid="{00000000-0005-0000-0000-0000CB020000}"/>
    <cellStyle name="Normal 31 2 2" xfId="1293" xr:uid="{00000000-0005-0000-0000-0000CC020000}"/>
    <cellStyle name="Normal 31 3" xfId="1294" xr:uid="{00000000-0005-0000-0000-0000CD020000}"/>
    <cellStyle name="Normal 32" xfId="567" xr:uid="{00000000-0005-0000-0000-0000CE020000}"/>
    <cellStyle name="Normal 32 2" xfId="568" xr:uid="{00000000-0005-0000-0000-0000CF020000}"/>
    <cellStyle name="Normal 32 2 2" xfId="569" xr:uid="{00000000-0005-0000-0000-0000D0020000}"/>
    <cellStyle name="Normal 32 2 2 2" xfId="570" xr:uid="{00000000-0005-0000-0000-0000D1020000}"/>
    <cellStyle name="Normal 32 2 2 3" xfId="1297" xr:uid="{00000000-0005-0000-0000-0000D2020000}"/>
    <cellStyle name="Normal 32 2 3" xfId="571" xr:uid="{00000000-0005-0000-0000-0000D3020000}"/>
    <cellStyle name="Normal 32 2 3 2" xfId="572" xr:uid="{00000000-0005-0000-0000-0000D4020000}"/>
    <cellStyle name="Normal 32 2 3 3" xfId="1298" xr:uid="{00000000-0005-0000-0000-0000D5020000}"/>
    <cellStyle name="Normal 32 2 4" xfId="573" xr:uid="{00000000-0005-0000-0000-0000D6020000}"/>
    <cellStyle name="Normal 32 2 4 2" xfId="574" xr:uid="{00000000-0005-0000-0000-0000D7020000}"/>
    <cellStyle name="Normal 32 2 4 3" xfId="1299" xr:uid="{00000000-0005-0000-0000-0000D8020000}"/>
    <cellStyle name="Normal 32 2 5" xfId="575" xr:uid="{00000000-0005-0000-0000-0000D9020000}"/>
    <cellStyle name="Normal 32 2 6" xfId="576" xr:uid="{00000000-0005-0000-0000-0000DA020000}"/>
    <cellStyle name="Normal 32 2 7" xfId="1296" xr:uid="{00000000-0005-0000-0000-0000DB020000}"/>
    <cellStyle name="Normal 32 3" xfId="577" xr:uid="{00000000-0005-0000-0000-0000DC020000}"/>
    <cellStyle name="Normal 32 3 2" xfId="578" xr:uid="{00000000-0005-0000-0000-0000DD020000}"/>
    <cellStyle name="Normal 32 3 2 2" xfId="579" xr:uid="{00000000-0005-0000-0000-0000DE020000}"/>
    <cellStyle name="Normal 32 3 3" xfId="580" xr:uid="{00000000-0005-0000-0000-0000DF020000}"/>
    <cellStyle name="Normal 32 3 4" xfId="581" xr:uid="{00000000-0005-0000-0000-0000E0020000}"/>
    <cellStyle name="Normal 32 3 5" xfId="1300" xr:uid="{00000000-0005-0000-0000-0000E1020000}"/>
    <cellStyle name="Normal 32 4" xfId="582" xr:uid="{00000000-0005-0000-0000-0000E2020000}"/>
    <cellStyle name="Normal 32 4 2" xfId="583" xr:uid="{00000000-0005-0000-0000-0000E3020000}"/>
    <cellStyle name="Normal 32 4 3" xfId="1301" xr:uid="{00000000-0005-0000-0000-0000E4020000}"/>
    <cellStyle name="Normal 32 5" xfId="584" xr:uid="{00000000-0005-0000-0000-0000E5020000}"/>
    <cellStyle name="Normal 32 5 2" xfId="585" xr:uid="{00000000-0005-0000-0000-0000E6020000}"/>
    <cellStyle name="Normal 32 5 3" xfId="1302" xr:uid="{00000000-0005-0000-0000-0000E7020000}"/>
    <cellStyle name="Normal 32 6" xfId="586" xr:uid="{00000000-0005-0000-0000-0000E8020000}"/>
    <cellStyle name="Normal 32 6 2" xfId="587" xr:uid="{00000000-0005-0000-0000-0000E9020000}"/>
    <cellStyle name="Normal 32 7" xfId="588" xr:uid="{00000000-0005-0000-0000-0000EA020000}"/>
    <cellStyle name="Normal 32 8" xfId="589" xr:uid="{00000000-0005-0000-0000-0000EB020000}"/>
    <cellStyle name="Normal 32 9" xfId="1295" xr:uid="{00000000-0005-0000-0000-0000EC020000}"/>
    <cellStyle name="Normal 33" xfId="590" xr:uid="{00000000-0005-0000-0000-0000ED020000}"/>
    <cellStyle name="Normal 33 2" xfId="1303" xr:uid="{00000000-0005-0000-0000-0000EE020000}"/>
    <cellStyle name="Normal 34" xfId="591" xr:uid="{00000000-0005-0000-0000-0000EF020000}"/>
    <cellStyle name="Normal 34 2" xfId="592" xr:uid="{00000000-0005-0000-0000-0000F0020000}"/>
    <cellStyle name="Normal 34 2 2" xfId="593" xr:uid="{00000000-0005-0000-0000-0000F1020000}"/>
    <cellStyle name="Normal 34 2 2 2" xfId="594" xr:uid="{00000000-0005-0000-0000-0000F2020000}"/>
    <cellStyle name="Normal 34 2 3" xfId="595" xr:uid="{00000000-0005-0000-0000-0000F3020000}"/>
    <cellStyle name="Normal 34 2 4" xfId="596" xr:uid="{00000000-0005-0000-0000-0000F4020000}"/>
    <cellStyle name="Normal 34 2 5" xfId="1305" xr:uid="{00000000-0005-0000-0000-0000F5020000}"/>
    <cellStyle name="Normal 34 3" xfId="597" xr:uid="{00000000-0005-0000-0000-0000F6020000}"/>
    <cellStyle name="Normal 34 3 2" xfId="598" xr:uid="{00000000-0005-0000-0000-0000F7020000}"/>
    <cellStyle name="Normal 34 3 3" xfId="1306" xr:uid="{00000000-0005-0000-0000-0000F8020000}"/>
    <cellStyle name="Normal 34 4" xfId="599" xr:uid="{00000000-0005-0000-0000-0000F9020000}"/>
    <cellStyle name="Normal 34 4 2" xfId="600" xr:uid="{00000000-0005-0000-0000-0000FA020000}"/>
    <cellStyle name="Normal 34 4 3" xfId="1307" xr:uid="{00000000-0005-0000-0000-0000FB020000}"/>
    <cellStyle name="Normal 34 5" xfId="601" xr:uid="{00000000-0005-0000-0000-0000FC020000}"/>
    <cellStyle name="Normal 34 5 2" xfId="602" xr:uid="{00000000-0005-0000-0000-0000FD020000}"/>
    <cellStyle name="Normal 34 6" xfId="603" xr:uid="{00000000-0005-0000-0000-0000FE020000}"/>
    <cellStyle name="Normal 34 7" xfId="604" xr:uid="{00000000-0005-0000-0000-0000FF020000}"/>
    <cellStyle name="Normal 34 8" xfId="1304" xr:uid="{00000000-0005-0000-0000-000000030000}"/>
    <cellStyle name="Normal 35" xfId="605" xr:uid="{00000000-0005-0000-0000-000001030000}"/>
    <cellStyle name="Normal 35 2" xfId="1308" xr:uid="{00000000-0005-0000-0000-000002030000}"/>
    <cellStyle name="Normal 36" xfId="606" xr:uid="{00000000-0005-0000-0000-000003030000}"/>
    <cellStyle name="Normal 36 2" xfId="607" xr:uid="{00000000-0005-0000-0000-000004030000}"/>
    <cellStyle name="Normal 37" xfId="608" xr:uid="{00000000-0005-0000-0000-000005030000}"/>
    <cellStyle name="Normal 37 2" xfId="609" xr:uid="{00000000-0005-0000-0000-000006030000}"/>
    <cellStyle name="Normal 38" xfId="610" xr:uid="{00000000-0005-0000-0000-000007030000}"/>
    <cellStyle name="Normal 38 2" xfId="611" xr:uid="{00000000-0005-0000-0000-000008030000}"/>
    <cellStyle name="Normal 39" xfId="612" xr:uid="{00000000-0005-0000-0000-000009030000}"/>
    <cellStyle name="Normal 39 2" xfId="613" xr:uid="{00000000-0005-0000-0000-00000A030000}"/>
    <cellStyle name="Normal 39 3" xfId="614" xr:uid="{00000000-0005-0000-0000-00000B030000}"/>
    <cellStyle name="Normal 4" xfId="23" xr:uid="{00000000-0005-0000-0000-00000C030000}"/>
    <cellStyle name="Normal 4 2" xfId="146" xr:uid="{00000000-0005-0000-0000-00000D030000}"/>
    <cellStyle name="Normal 4 2 2" xfId="617" xr:uid="{00000000-0005-0000-0000-00000E030000}"/>
    <cellStyle name="Normal 4 2 2 2" xfId="1310" xr:uid="{00000000-0005-0000-0000-00000F030000}"/>
    <cellStyle name="Normal 4 2 2 3" xfId="1311" xr:uid="{00000000-0005-0000-0000-000010030000}"/>
    <cellStyle name="Normal 4 2 2 4" xfId="1309" xr:uid="{00000000-0005-0000-0000-000011030000}"/>
    <cellStyle name="Normal 4 2 3" xfId="618" xr:uid="{00000000-0005-0000-0000-000012030000}"/>
    <cellStyle name="Normal 4 2 4" xfId="619" xr:uid="{00000000-0005-0000-0000-000013030000}"/>
    <cellStyle name="Normal 4 2 5" xfId="616" xr:uid="{00000000-0005-0000-0000-000014030000}"/>
    <cellStyle name="Normal 4 3" xfId="85" xr:uid="{00000000-0005-0000-0000-000015030000}"/>
    <cellStyle name="Normal 4 3 2" xfId="620" xr:uid="{00000000-0005-0000-0000-000016030000}"/>
    <cellStyle name="Normal 4 3 2 2" xfId="1313" xr:uid="{00000000-0005-0000-0000-000017030000}"/>
    <cellStyle name="Normal 4 3 2 3" xfId="1314" xr:uid="{00000000-0005-0000-0000-000018030000}"/>
    <cellStyle name="Normal 4 3 3" xfId="1312" xr:uid="{00000000-0005-0000-0000-000019030000}"/>
    <cellStyle name="Normal 4 4" xfId="621" xr:uid="{00000000-0005-0000-0000-00001A030000}"/>
    <cellStyle name="Normal 4 4 2" xfId="1315" xr:uid="{00000000-0005-0000-0000-00001B030000}"/>
    <cellStyle name="Normal 4 5" xfId="622" xr:uid="{00000000-0005-0000-0000-00001C030000}"/>
    <cellStyle name="Normal 4 5 2" xfId="1316" xr:uid="{00000000-0005-0000-0000-00001D030000}"/>
    <cellStyle name="Normal 4 6" xfId="623" xr:uid="{00000000-0005-0000-0000-00001E030000}"/>
    <cellStyle name="Normal 4 6 2" xfId="624" xr:uid="{00000000-0005-0000-0000-00001F030000}"/>
    <cellStyle name="Normal 4 6 3" xfId="1317" xr:uid="{00000000-0005-0000-0000-000020030000}"/>
    <cellStyle name="Normal 4 7" xfId="625" xr:uid="{00000000-0005-0000-0000-000021030000}"/>
    <cellStyle name="Normal 4 8" xfId="626" xr:uid="{00000000-0005-0000-0000-000022030000}"/>
    <cellStyle name="Normal 4 9" xfId="615" xr:uid="{00000000-0005-0000-0000-000023030000}"/>
    <cellStyle name="Normal 40" xfId="627" xr:uid="{00000000-0005-0000-0000-000024030000}"/>
    <cellStyle name="Normal 40 2" xfId="628" xr:uid="{00000000-0005-0000-0000-000025030000}"/>
    <cellStyle name="Normal 41" xfId="629" xr:uid="{00000000-0005-0000-0000-000026030000}"/>
    <cellStyle name="Normal 41 2" xfId="630" xr:uid="{00000000-0005-0000-0000-000027030000}"/>
    <cellStyle name="Normal 41 2 2" xfId="631" xr:uid="{00000000-0005-0000-0000-000028030000}"/>
    <cellStyle name="Normal 41 2 3" xfId="632" xr:uid="{00000000-0005-0000-0000-000029030000}"/>
    <cellStyle name="Normal 41 3" xfId="1318" xr:uid="{00000000-0005-0000-0000-00002A030000}"/>
    <cellStyle name="Normal 42" xfId="633" xr:uid="{00000000-0005-0000-0000-00002B030000}"/>
    <cellStyle name="Normal 42 2" xfId="634" xr:uid="{00000000-0005-0000-0000-00002C030000}"/>
    <cellStyle name="Normal 42 2 2" xfId="1319" xr:uid="{00000000-0005-0000-0000-00002D030000}"/>
    <cellStyle name="Normal 42 3" xfId="635" xr:uid="{00000000-0005-0000-0000-00002E030000}"/>
    <cellStyle name="Normal 42 4" xfId="636" xr:uid="{00000000-0005-0000-0000-00002F030000}"/>
    <cellStyle name="Normal 43" xfId="637" xr:uid="{00000000-0005-0000-0000-000030030000}"/>
    <cellStyle name="Normal 43 2" xfId="638" xr:uid="{00000000-0005-0000-0000-000031030000}"/>
    <cellStyle name="Normal 43 2 2" xfId="639" xr:uid="{00000000-0005-0000-0000-000032030000}"/>
    <cellStyle name="Normal 43 2 3" xfId="640" xr:uid="{00000000-0005-0000-0000-000033030000}"/>
    <cellStyle name="Normal 43 3" xfId="1320" xr:uid="{00000000-0005-0000-0000-000034030000}"/>
    <cellStyle name="Normal 44" xfId="641" xr:uid="{00000000-0005-0000-0000-000035030000}"/>
    <cellStyle name="Normal 44 2" xfId="642" xr:uid="{00000000-0005-0000-0000-000036030000}"/>
    <cellStyle name="Normal 44 2 2" xfId="643" xr:uid="{00000000-0005-0000-0000-000037030000}"/>
    <cellStyle name="Normal 44 2 3" xfId="644" xr:uid="{00000000-0005-0000-0000-000038030000}"/>
    <cellStyle name="Normal 44 3" xfId="1321" xr:uid="{00000000-0005-0000-0000-000039030000}"/>
    <cellStyle name="Normal 45" xfId="645" xr:uid="{00000000-0005-0000-0000-00003A030000}"/>
    <cellStyle name="Normal 45 2" xfId="646" xr:uid="{00000000-0005-0000-0000-00003B030000}"/>
    <cellStyle name="Normal 45 2 2" xfId="647" xr:uid="{00000000-0005-0000-0000-00003C030000}"/>
    <cellStyle name="Normal 45 2 2 2" xfId="648" xr:uid="{00000000-0005-0000-0000-00003D030000}"/>
    <cellStyle name="Normal 45 2 3" xfId="649" xr:uid="{00000000-0005-0000-0000-00003E030000}"/>
    <cellStyle name="Normal 45 2 4" xfId="650" xr:uid="{00000000-0005-0000-0000-00003F030000}"/>
    <cellStyle name="Normal 45 3" xfId="651" xr:uid="{00000000-0005-0000-0000-000040030000}"/>
    <cellStyle name="Normal 46" xfId="652" xr:uid="{00000000-0005-0000-0000-000041030000}"/>
    <cellStyle name="Normal 46 2" xfId="653" xr:uid="{00000000-0005-0000-0000-000042030000}"/>
    <cellStyle name="Normal 46 3" xfId="654" xr:uid="{00000000-0005-0000-0000-000043030000}"/>
    <cellStyle name="Normal 47" xfId="655" xr:uid="{00000000-0005-0000-0000-000044030000}"/>
    <cellStyle name="Normal 47 2" xfId="656" xr:uid="{00000000-0005-0000-0000-000045030000}"/>
    <cellStyle name="Normal 47 3" xfId="657" xr:uid="{00000000-0005-0000-0000-000046030000}"/>
    <cellStyle name="Normal 48" xfId="658" xr:uid="{00000000-0005-0000-0000-000047030000}"/>
    <cellStyle name="Normal 48 2" xfId="659" xr:uid="{00000000-0005-0000-0000-000048030000}"/>
    <cellStyle name="Normal 48 3" xfId="660" xr:uid="{00000000-0005-0000-0000-000049030000}"/>
    <cellStyle name="Normal 49" xfId="661" xr:uid="{00000000-0005-0000-0000-00004A030000}"/>
    <cellStyle name="Normal 49 2" xfId="662" xr:uid="{00000000-0005-0000-0000-00004B030000}"/>
    <cellStyle name="Normal 49 3" xfId="663" xr:uid="{00000000-0005-0000-0000-00004C030000}"/>
    <cellStyle name="Normal 5" xfId="24" xr:uid="{00000000-0005-0000-0000-00004D030000}"/>
    <cellStyle name="Normal 5 2" xfId="147" xr:uid="{00000000-0005-0000-0000-00004E030000}"/>
    <cellStyle name="Normal 5 2 2" xfId="1322" xr:uid="{00000000-0005-0000-0000-00004F030000}"/>
    <cellStyle name="Normal 5 3" xfId="86" xr:uid="{00000000-0005-0000-0000-000050030000}"/>
    <cellStyle name="Normal 5 3 2" xfId="664" xr:uid="{00000000-0005-0000-0000-000051030000}"/>
    <cellStyle name="Normal 5 4" xfId="665" xr:uid="{00000000-0005-0000-0000-000052030000}"/>
    <cellStyle name="Normal 5 5" xfId="666" xr:uid="{00000000-0005-0000-0000-000053030000}"/>
    <cellStyle name="Normal 50" xfId="667" xr:uid="{00000000-0005-0000-0000-000054030000}"/>
    <cellStyle name="Normal 50 2" xfId="668" xr:uid="{00000000-0005-0000-0000-000055030000}"/>
    <cellStyle name="Normal 50 3" xfId="669" xr:uid="{00000000-0005-0000-0000-000056030000}"/>
    <cellStyle name="Normal 51" xfId="670" xr:uid="{00000000-0005-0000-0000-000057030000}"/>
    <cellStyle name="Normal 51 2" xfId="671" xr:uid="{00000000-0005-0000-0000-000058030000}"/>
    <cellStyle name="Normal 51 3" xfId="672" xr:uid="{00000000-0005-0000-0000-000059030000}"/>
    <cellStyle name="Normal 52" xfId="673" xr:uid="{00000000-0005-0000-0000-00005A030000}"/>
    <cellStyle name="Normal 52 2" xfId="674" xr:uid="{00000000-0005-0000-0000-00005B030000}"/>
    <cellStyle name="Normal 52 3" xfId="675" xr:uid="{00000000-0005-0000-0000-00005C030000}"/>
    <cellStyle name="Normal 53" xfId="676" xr:uid="{00000000-0005-0000-0000-00005D030000}"/>
    <cellStyle name="Normal 53 2" xfId="677" xr:uid="{00000000-0005-0000-0000-00005E030000}"/>
    <cellStyle name="Normal 53 3" xfId="678" xr:uid="{00000000-0005-0000-0000-00005F030000}"/>
    <cellStyle name="Normal 54" xfId="679" xr:uid="{00000000-0005-0000-0000-000060030000}"/>
    <cellStyle name="Normal 54 2" xfId="680" xr:uid="{00000000-0005-0000-0000-000061030000}"/>
    <cellStyle name="Normal 54 3" xfId="681" xr:uid="{00000000-0005-0000-0000-000062030000}"/>
    <cellStyle name="Normal 55" xfId="682" xr:uid="{00000000-0005-0000-0000-000063030000}"/>
    <cellStyle name="Normal 55 2" xfId="683" xr:uid="{00000000-0005-0000-0000-000064030000}"/>
    <cellStyle name="Normal 55 3" xfId="684" xr:uid="{00000000-0005-0000-0000-000065030000}"/>
    <cellStyle name="Normal 56" xfId="685" xr:uid="{00000000-0005-0000-0000-000066030000}"/>
    <cellStyle name="Normal 56 2" xfId="686" xr:uid="{00000000-0005-0000-0000-000067030000}"/>
    <cellStyle name="Normal 56 3" xfId="687" xr:uid="{00000000-0005-0000-0000-000068030000}"/>
    <cellStyle name="Normal 57" xfId="688" xr:uid="{00000000-0005-0000-0000-000069030000}"/>
    <cellStyle name="Normal 57 2" xfId="689" xr:uid="{00000000-0005-0000-0000-00006A030000}"/>
    <cellStyle name="Normal 57 3" xfId="690" xr:uid="{00000000-0005-0000-0000-00006B030000}"/>
    <cellStyle name="Normal 58" xfId="691" xr:uid="{00000000-0005-0000-0000-00006C030000}"/>
    <cellStyle name="Normal 58 2" xfId="692" xr:uid="{00000000-0005-0000-0000-00006D030000}"/>
    <cellStyle name="Normal 58 3" xfId="693" xr:uid="{00000000-0005-0000-0000-00006E030000}"/>
    <cellStyle name="Normal 59" xfId="694" xr:uid="{00000000-0005-0000-0000-00006F030000}"/>
    <cellStyle name="Normal 59 2" xfId="695" xr:uid="{00000000-0005-0000-0000-000070030000}"/>
    <cellStyle name="Normal 59 3" xfId="696" xr:uid="{00000000-0005-0000-0000-000071030000}"/>
    <cellStyle name="Normal 6" xfId="25" xr:uid="{00000000-0005-0000-0000-000072030000}"/>
    <cellStyle name="Normal 6 10" xfId="698" xr:uid="{00000000-0005-0000-0000-000073030000}"/>
    <cellStyle name="Normal 6 10 2" xfId="1324" xr:uid="{00000000-0005-0000-0000-000074030000}"/>
    <cellStyle name="Normal 6 11" xfId="699" xr:uid="{00000000-0005-0000-0000-000075030000}"/>
    <cellStyle name="Normal 6 11 2" xfId="1325" xr:uid="{00000000-0005-0000-0000-000076030000}"/>
    <cellStyle name="Normal 6 12" xfId="700" xr:uid="{00000000-0005-0000-0000-000077030000}"/>
    <cellStyle name="Normal 6 12 2" xfId="1326" xr:uid="{00000000-0005-0000-0000-000078030000}"/>
    <cellStyle name="Normal 6 13" xfId="701" xr:uid="{00000000-0005-0000-0000-000079030000}"/>
    <cellStyle name="Normal 6 13 2" xfId="1327" xr:uid="{00000000-0005-0000-0000-00007A030000}"/>
    <cellStyle name="Normal 6 14" xfId="702" xr:uid="{00000000-0005-0000-0000-00007B030000}"/>
    <cellStyle name="Normal 6 14 2" xfId="1328" xr:uid="{00000000-0005-0000-0000-00007C030000}"/>
    <cellStyle name="Normal 6 15" xfId="703" xr:uid="{00000000-0005-0000-0000-00007D030000}"/>
    <cellStyle name="Normal 6 15 2" xfId="1329" xr:uid="{00000000-0005-0000-0000-00007E030000}"/>
    <cellStyle name="Normal 6 16" xfId="704" xr:uid="{00000000-0005-0000-0000-00007F030000}"/>
    <cellStyle name="Normal 6 16 2" xfId="1330" xr:uid="{00000000-0005-0000-0000-000080030000}"/>
    <cellStyle name="Normal 6 17" xfId="705" xr:uid="{00000000-0005-0000-0000-000081030000}"/>
    <cellStyle name="Normal 6 17 2" xfId="1331" xr:uid="{00000000-0005-0000-0000-000082030000}"/>
    <cellStyle name="Normal 6 18" xfId="706" xr:uid="{00000000-0005-0000-0000-000083030000}"/>
    <cellStyle name="Normal 6 18 2" xfId="1332" xr:uid="{00000000-0005-0000-0000-000084030000}"/>
    <cellStyle name="Normal 6 19" xfId="707" xr:uid="{00000000-0005-0000-0000-000085030000}"/>
    <cellStyle name="Normal 6 19 2" xfId="1333" xr:uid="{00000000-0005-0000-0000-000086030000}"/>
    <cellStyle name="Normal 6 2" xfId="148" xr:uid="{00000000-0005-0000-0000-000087030000}"/>
    <cellStyle name="Normal 6 2 2" xfId="709" xr:uid="{00000000-0005-0000-0000-000088030000}"/>
    <cellStyle name="Normal 6 2 2 2" xfId="710" xr:uid="{00000000-0005-0000-0000-000089030000}"/>
    <cellStyle name="Normal 6 2 2 2 2" xfId="1336" xr:uid="{00000000-0005-0000-0000-00008A030000}"/>
    <cellStyle name="Normal 6 2 2 3" xfId="711" xr:uid="{00000000-0005-0000-0000-00008B030000}"/>
    <cellStyle name="Normal 6 2 2 3 2" xfId="1337" xr:uid="{00000000-0005-0000-0000-00008C030000}"/>
    <cellStyle name="Normal 6 2 2 4" xfId="1335" xr:uid="{00000000-0005-0000-0000-00008D030000}"/>
    <cellStyle name="Normal 6 2 3" xfId="712" xr:uid="{00000000-0005-0000-0000-00008E030000}"/>
    <cellStyle name="Normal 6 2 3 2" xfId="1338" xr:uid="{00000000-0005-0000-0000-00008F030000}"/>
    <cellStyle name="Normal 6 2 4" xfId="713" xr:uid="{00000000-0005-0000-0000-000090030000}"/>
    <cellStyle name="Normal 6 2 4 2" xfId="714" xr:uid="{00000000-0005-0000-0000-000091030000}"/>
    <cellStyle name="Normal 6 2 4 3" xfId="715" xr:uid="{00000000-0005-0000-0000-000092030000}"/>
    <cellStyle name="Normal 6 2 4 4" xfId="1339" xr:uid="{00000000-0005-0000-0000-000093030000}"/>
    <cellStyle name="Normal 6 2 5" xfId="708" xr:uid="{00000000-0005-0000-0000-000094030000}"/>
    <cellStyle name="Normal 6 2 6" xfId="1334" xr:uid="{00000000-0005-0000-0000-000095030000}"/>
    <cellStyle name="Normal 6 20" xfId="716" xr:uid="{00000000-0005-0000-0000-000096030000}"/>
    <cellStyle name="Normal 6 21" xfId="717" xr:uid="{00000000-0005-0000-0000-000097030000}"/>
    <cellStyle name="Normal 6 21 2" xfId="718" xr:uid="{00000000-0005-0000-0000-000098030000}"/>
    <cellStyle name="Normal 6 21 2 2" xfId="719" xr:uid="{00000000-0005-0000-0000-000099030000}"/>
    <cellStyle name="Normal 6 21 2 2 2" xfId="720" xr:uid="{00000000-0005-0000-0000-00009A030000}"/>
    <cellStyle name="Normal 6 21 2 3" xfId="721" xr:uid="{00000000-0005-0000-0000-00009B030000}"/>
    <cellStyle name="Normal 6 21 2 4" xfId="722" xr:uid="{00000000-0005-0000-0000-00009C030000}"/>
    <cellStyle name="Normal 6 21 2 5" xfId="1341" xr:uid="{00000000-0005-0000-0000-00009D030000}"/>
    <cellStyle name="Normal 6 21 3" xfId="723" xr:uid="{00000000-0005-0000-0000-00009E030000}"/>
    <cellStyle name="Normal 6 21 3 2" xfId="724" xr:uid="{00000000-0005-0000-0000-00009F030000}"/>
    <cellStyle name="Normal 6 21 3 3" xfId="1342" xr:uid="{00000000-0005-0000-0000-0000A0030000}"/>
    <cellStyle name="Normal 6 21 4" xfId="725" xr:uid="{00000000-0005-0000-0000-0000A1030000}"/>
    <cellStyle name="Normal 6 21 5" xfId="726" xr:uid="{00000000-0005-0000-0000-0000A2030000}"/>
    <cellStyle name="Normal 6 21 6" xfId="1340" xr:uid="{00000000-0005-0000-0000-0000A3030000}"/>
    <cellStyle name="Normal 6 22" xfId="727" xr:uid="{00000000-0005-0000-0000-0000A4030000}"/>
    <cellStyle name="Normal 6 22 2" xfId="1343" xr:uid="{00000000-0005-0000-0000-0000A5030000}"/>
    <cellStyle name="Normal 6 22 3" xfId="1344" xr:uid="{00000000-0005-0000-0000-0000A6030000}"/>
    <cellStyle name="Normal 6 23" xfId="728" xr:uid="{00000000-0005-0000-0000-0000A7030000}"/>
    <cellStyle name="Normal 6 23 2" xfId="729" xr:uid="{00000000-0005-0000-0000-0000A8030000}"/>
    <cellStyle name="Normal 6 23 3" xfId="730" xr:uid="{00000000-0005-0000-0000-0000A9030000}"/>
    <cellStyle name="Normal 6 23 4" xfId="1345" xr:uid="{00000000-0005-0000-0000-0000AA030000}"/>
    <cellStyle name="Normal 6 24" xfId="697" xr:uid="{00000000-0005-0000-0000-0000AB030000}"/>
    <cellStyle name="Normal 6 24 2" xfId="1346" xr:uid="{00000000-0005-0000-0000-0000AC030000}"/>
    <cellStyle name="Normal 6 25" xfId="1323" xr:uid="{00000000-0005-0000-0000-0000AD030000}"/>
    <cellStyle name="Normal 6 3" xfId="87" xr:uid="{00000000-0005-0000-0000-0000AE030000}"/>
    <cellStyle name="Normal 6 3 2" xfId="731" xr:uid="{00000000-0005-0000-0000-0000AF030000}"/>
    <cellStyle name="Normal 6 3 2 2" xfId="1348" xr:uid="{00000000-0005-0000-0000-0000B0030000}"/>
    <cellStyle name="Normal 6 3 2 3" xfId="1349" xr:uid="{00000000-0005-0000-0000-0000B1030000}"/>
    <cellStyle name="Normal 6 3 3" xfId="1350" xr:uid="{00000000-0005-0000-0000-0000B2030000}"/>
    <cellStyle name="Normal 6 3 4" xfId="1351" xr:uid="{00000000-0005-0000-0000-0000B3030000}"/>
    <cellStyle name="Normal 6 3 5" xfId="1347" xr:uid="{00000000-0005-0000-0000-0000B4030000}"/>
    <cellStyle name="Normal 6 4" xfId="732" xr:uid="{00000000-0005-0000-0000-0000B5030000}"/>
    <cellStyle name="Normal 6 4 2" xfId="1352" xr:uid="{00000000-0005-0000-0000-0000B6030000}"/>
    <cellStyle name="Normal 6 5" xfId="733" xr:uid="{00000000-0005-0000-0000-0000B7030000}"/>
    <cellStyle name="Normal 6 5 2" xfId="1353" xr:uid="{00000000-0005-0000-0000-0000B8030000}"/>
    <cellStyle name="Normal 6 6" xfId="734" xr:uid="{00000000-0005-0000-0000-0000B9030000}"/>
    <cellStyle name="Normal 6 6 2" xfId="1354" xr:uid="{00000000-0005-0000-0000-0000BA030000}"/>
    <cellStyle name="Normal 6 7" xfId="735" xr:uid="{00000000-0005-0000-0000-0000BB030000}"/>
    <cellStyle name="Normal 6 7 2" xfId="1355" xr:uid="{00000000-0005-0000-0000-0000BC030000}"/>
    <cellStyle name="Normal 6 8" xfId="736" xr:uid="{00000000-0005-0000-0000-0000BD030000}"/>
    <cellStyle name="Normal 6 8 2" xfId="1356" xr:uid="{00000000-0005-0000-0000-0000BE030000}"/>
    <cellStyle name="Normal 6 9" xfId="737" xr:uid="{00000000-0005-0000-0000-0000BF030000}"/>
    <cellStyle name="Normal 6 9 2" xfId="1357" xr:uid="{00000000-0005-0000-0000-0000C0030000}"/>
    <cellStyle name="Normal 60" xfId="738" xr:uid="{00000000-0005-0000-0000-0000C1030000}"/>
    <cellStyle name="Normal 60 2" xfId="739" xr:uid="{00000000-0005-0000-0000-0000C2030000}"/>
    <cellStyle name="Normal 60 3" xfId="740" xr:uid="{00000000-0005-0000-0000-0000C3030000}"/>
    <cellStyle name="Normal 61" xfId="741" xr:uid="{00000000-0005-0000-0000-0000C4030000}"/>
    <cellStyle name="Normal 61 2" xfId="742" xr:uid="{00000000-0005-0000-0000-0000C5030000}"/>
    <cellStyle name="Normal 61 3" xfId="743" xr:uid="{00000000-0005-0000-0000-0000C6030000}"/>
    <cellStyle name="Normal 62" xfId="744" xr:uid="{00000000-0005-0000-0000-0000C7030000}"/>
    <cellStyle name="Normal 62 2" xfId="745" xr:uid="{00000000-0005-0000-0000-0000C8030000}"/>
    <cellStyle name="Normal 62 3" xfId="746" xr:uid="{00000000-0005-0000-0000-0000C9030000}"/>
    <cellStyle name="Normal 63" xfId="747" xr:uid="{00000000-0005-0000-0000-0000CA030000}"/>
    <cellStyle name="Normal 63 2" xfId="748" xr:uid="{00000000-0005-0000-0000-0000CB030000}"/>
    <cellStyle name="Normal 63 3" xfId="749" xr:uid="{00000000-0005-0000-0000-0000CC030000}"/>
    <cellStyle name="Normal 64" xfId="750" xr:uid="{00000000-0005-0000-0000-0000CD030000}"/>
    <cellStyle name="Normal 64 2" xfId="751" xr:uid="{00000000-0005-0000-0000-0000CE030000}"/>
    <cellStyle name="Normal 64 3" xfId="752" xr:uid="{00000000-0005-0000-0000-0000CF030000}"/>
    <cellStyle name="Normal 65" xfId="753" xr:uid="{00000000-0005-0000-0000-0000D0030000}"/>
    <cellStyle name="Normal 65 2" xfId="754" xr:uid="{00000000-0005-0000-0000-0000D1030000}"/>
    <cellStyle name="Normal 65 3" xfId="755" xr:uid="{00000000-0005-0000-0000-0000D2030000}"/>
    <cellStyle name="Normal 66" xfId="756" xr:uid="{00000000-0005-0000-0000-0000D3030000}"/>
    <cellStyle name="Normal 66 2" xfId="757" xr:uid="{00000000-0005-0000-0000-0000D4030000}"/>
    <cellStyle name="Normal 66 3" xfId="758" xr:uid="{00000000-0005-0000-0000-0000D5030000}"/>
    <cellStyle name="Normal 67" xfId="759" xr:uid="{00000000-0005-0000-0000-0000D6030000}"/>
    <cellStyle name="Normal 67 2" xfId="760" xr:uid="{00000000-0005-0000-0000-0000D7030000}"/>
    <cellStyle name="Normal 67 3" xfId="761" xr:uid="{00000000-0005-0000-0000-0000D8030000}"/>
    <cellStyle name="Normal 68" xfId="762" xr:uid="{00000000-0005-0000-0000-0000D9030000}"/>
    <cellStyle name="Normal 68 2" xfId="763" xr:uid="{00000000-0005-0000-0000-0000DA030000}"/>
    <cellStyle name="Normal 68 3" xfId="764" xr:uid="{00000000-0005-0000-0000-0000DB030000}"/>
    <cellStyle name="Normal 69" xfId="765" xr:uid="{00000000-0005-0000-0000-0000DC030000}"/>
    <cellStyle name="Normal 69 2" xfId="766" xr:uid="{00000000-0005-0000-0000-0000DD030000}"/>
    <cellStyle name="Normal 69 3" xfId="767" xr:uid="{00000000-0005-0000-0000-0000DE030000}"/>
    <cellStyle name="Normal 7" xfId="26" xr:uid="{00000000-0005-0000-0000-0000DF030000}"/>
    <cellStyle name="Normal 7 10" xfId="769" xr:uid="{00000000-0005-0000-0000-0000E0030000}"/>
    <cellStyle name="Normal 7 10 2" xfId="1358" xr:uid="{00000000-0005-0000-0000-0000E1030000}"/>
    <cellStyle name="Normal 7 11" xfId="770" xr:uid="{00000000-0005-0000-0000-0000E2030000}"/>
    <cellStyle name="Normal 7 11 2" xfId="1359" xr:uid="{00000000-0005-0000-0000-0000E3030000}"/>
    <cellStyle name="Normal 7 12" xfId="771" xr:uid="{00000000-0005-0000-0000-0000E4030000}"/>
    <cellStyle name="Normal 7 12 2" xfId="1360" xr:uid="{00000000-0005-0000-0000-0000E5030000}"/>
    <cellStyle name="Normal 7 13" xfId="772" xr:uid="{00000000-0005-0000-0000-0000E6030000}"/>
    <cellStyle name="Normal 7 13 2" xfId="1361" xr:uid="{00000000-0005-0000-0000-0000E7030000}"/>
    <cellStyle name="Normal 7 14" xfId="773" xr:uid="{00000000-0005-0000-0000-0000E8030000}"/>
    <cellStyle name="Normal 7 14 2" xfId="1362" xr:uid="{00000000-0005-0000-0000-0000E9030000}"/>
    <cellStyle name="Normal 7 15" xfId="774" xr:uid="{00000000-0005-0000-0000-0000EA030000}"/>
    <cellStyle name="Normal 7 15 2" xfId="1363" xr:uid="{00000000-0005-0000-0000-0000EB030000}"/>
    <cellStyle name="Normal 7 16" xfId="775" xr:uid="{00000000-0005-0000-0000-0000EC030000}"/>
    <cellStyle name="Normal 7 16 2" xfId="1364" xr:uid="{00000000-0005-0000-0000-0000ED030000}"/>
    <cellStyle name="Normal 7 17" xfId="776" xr:uid="{00000000-0005-0000-0000-0000EE030000}"/>
    <cellStyle name="Normal 7 17 2" xfId="1365" xr:uid="{00000000-0005-0000-0000-0000EF030000}"/>
    <cellStyle name="Normal 7 18" xfId="777" xr:uid="{00000000-0005-0000-0000-0000F0030000}"/>
    <cellStyle name="Normal 7 18 2" xfId="1366" xr:uid="{00000000-0005-0000-0000-0000F1030000}"/>
    <cellStyle name="Normal 7 19" xfId="778" xr:uid="{00000000-0005-0000-0000-0000F2030000}"/>
    <cellStyle name="Normal 7 19 2" xfId="1367" xr:uid="{00000000-0005-0000-0000-0000F3030000}"/>
    <cellStyle name="Normal 7 2" xfId="149" xr:uid="{00000000-0005-0000-0000-0000F4030000}"/>
    <cellStyle name="Normal 7 2 2" xfId="779" xr:uid="{00000000-0005-0000-0000-0000F5030000}"/>
    <cellStyle name="Normal 7 20" xfId="780" xr:uid="{00000000-0005-0000-0000-0000F6030000}"/>
    <cellStyle name="Normal 7 21" xfId="781" xr:uid="{00000000-0005-0000-0000-0000F7030000}"/>
    <cellStyle name="Normal 7 21 2" xfId="782" xr:uid="{00000000-0005-0000-0000-0000F8030000}"/>
    <cellStyle name="Normal 7 21 3" xfId="1368" xr:uid="{00000000-0005-0000-0000-0000F9030000}"/>
    <cellStyle name="Normal 7 22" xfId="783" xr:uid="{00000000-0005-0000-0000-0000FA030000}"/>
    <cellStyle name="Normal 7 23" xfId="784" xr:uid="{00000000-0005-0000-0000-0000FB030000}"/>
    <cellStyle name="Normal 7 24" xfId="768" xr:uid="{00000000-0005-0000-0000-0000FC030000}"/>
    <cellStyle name="Normal 7 3" xfId="88" xr:uid="{00000000-0005-0000-0000-0000FD030000}"/>
    <cellStyle name="Normal 7 3 2" xfId="785" xr:uid="{00000000-0005-0000-0000-0000FE030000}"/>
    <cellStyle name="Normal 7 4" xfId="786" xr:uid="{00000000-0005-0000-0000-0000FF030000}"/>
    <cellStyle name="Normal 7 4 2" xfId="1369" xr:uid="{00000000-0005-0000-0000-000000040000}"/>
    <cellStyle name="Normal 7 5" xfId="787" xr:uid="{00000000-0005-0000-0000-000001040000}"/>
    <cellStyle name="Normal 7 5 2" xfId="1370" xr:uid="{00000000-0005-0000-0000-000002040000}"/>
    <cellStyle name="Normal 7 6" xfId="788" xr:uid="{00000000-0005-0000-0000-000003040000}"/>
    <cellStyle name="Normal 7 6 2" xfId="1371" xr:uid="{00000000-0005-0000-0000-000004040000}"/>
    <cellStyle name="Normal 7 7" xfId="789" xr:uid="{00000000-0005-0000-0000-000005040000}"/>
    <cellStyle name="Normal 7 7 2" xfId="1372" xr:uid="{00000000-0005-0000-0000-000006040000}"/>
    <cellStyle name="Normal 7 8" xfId="790" xr:uid="{00000000-0005-0000-0000-000007040000}"/>
    <cellStyle name="Normal 7 8 2" xfId="1373" xr:uid="{00000000-0005-0000-0000-000008040000}"/>
    <cellStyle name="Normal 7 9" xfId="791" xr:uid="{00000000-0005-0000-0000-000009040000}"/>
    <cellStyle name="Normal 7 9 2" xfId="1374" xr:uid="{00000000-0005-0000-0000-00000A040000}"/>
    <cellStyle name="Normal 70" xfId="792" xr:uid="{00000000-0005-0000-0000-00000B040000}"/>
    <cellStyle name="Normal 70 2" xfId="793" xr:uid="{00000000-0005-0000-0000-00000C040000}"/>
    <cellStyle name="Normal 70 3" xfId="794" xr:uid="{00000000-0005-0000-0000-00000D040000}"/>
    <cellStyle name="Normal 71" xfId="795" xr:uid="{00000000-0005-0000-0000-00000E040000}"/>
    <cellStyle name="Normal 71 2" xfId="796" xr:uid="{00000000-0005-0000-0000-00000F040000}"/>
    <cellStyle name="Normal 71 3" xfId="797" xr:uid="{00000000-0005-0000-0000-000010040000}"/>
    <cellStyle name="Normal 72" xfId="798" xr:uid="{00000000-0005-0000-0000-000011040000}"/>
    <cellStyle name="Normal 72 2" xfId="799" xr:uid="{00000000-0005-0000-0000-000012040000}"/>
    <cellStyle name="Normal 72 3" xfId="800" xr:uid="{00000000-0005-0000-0000-000013040000}"/>
    <cellStyle name="Normal 73" xfId="801" xr:uid="{00000000-0005-0000-0000-000014040000}"/>
    <cellStyle name="Normal 73 2" xfId="802" xr:uid="{00000000-0005-0000-0000-000015040000}"/>
    <cellStyle name="Normal 73 3" xfId="803" xr:uid="{00000000-0005-0000-0000-000016040000}"/>
    <cellStyle name="Normal 74" xfId="804" xr:uid="{00000000-0005-0000-0000-000017040000}"/>
    <cellStyle name="Normal 74 2" xfId="805" xr:uid="{00000000-0005-0000-0000-000018040000}"/>
    <cellStyle name="Normal 74 3" xfId="806" xr:uid="{00000000-0005-0000-0000-000019040000}"/>
    <cellStyle name="Normal 75" xfId="807" xr:uid="{00000000-0005-0000-0000-00001A040000}"/>
    <cellStyle name="Normal 75 2" xfId="808" xr:uid="{00000000-0005-0000-0000-00001B040000}"/>
    <cellStyle name="Normal 75 3" xfId="809" xr:uid="{00000000-0005-0000-0000-00001C040000}"/>
    <cellStyle name="Normal 76" xfId="810" xr:uid="{00000000-0005-0000-0000-00001D040000}"/>
    <cellStyle name="Normal 76 2" xfId="811" xr:uid="{00000000-0005-0000-0000-00001E040000}"/>
    <cellStyle name="Normal 76 3" xfId="812" xr:uid="{00000000-0005-0000-0000-00001F040000}"/>
    <cellStyle name="Normal 77" xfId="813" xr:uid="{00000000-0005-0000-0000-000020040000}"/>
    <cellStyle name="Normal 77 2" xfId="814" xr:uid="{00000000-0005-0000-0000-000021040000}"/>
    <cellStyle name="Normal 77 3" xfId="815" xr:uid="{00000000-0005-0000-0000-000022040000}"/>
    <cellStyle name="Normal 78" xfId="816" xr:uid="{00000000-0005-0000-0000-000023040000}"/>
    <cellStyle name="Normal 78 2" xfId="817" xr:uid="{00000000-0005-0000-0000-000024040000}"/>
    <cellStyle name="Normal 78 3" xfId="818" xr:uid="{00000000-0005-0000-0000-000025040000}"/>
    <cellStyle name="Normal 79" xfId="819" xr:uid="{00000000-0005-0000-0000-000026040000}"/>
    <cellStyle name="Normal 79 2" xfId="820" xr:uid="{00000000-0005-0000-0000-000027040000}"/>
    <cellStyle name="Normal 79 3" xfId="821" xr:uid="{00000000-0005-0000-0000-000028040000}"/>
    <cellStyle name="Normal 8" xfId="27" xr:uid="{00000000-0005-0000-0000-000029040000}"/>
    <cellStyle name="Normal 8 10" xfId="823" xr:uid="{00000000-0005-0000-0000-00002A040000}"/>
    <cellStyle name="Normal 8 10 2" xfId="1375" xr:uid="{00000000-0005-0000-0000-00002B040000}"/>
    <cellStyle name="Normal 8 11" xfId="824" xr:uid="{00000000-0005-0000-0000-00002C040000}"/>
    <cellStyle name="Normal 8 11 2" xfId="1376" xr:uid="{00000000-0005-0000-0000-00002D040000}"/>
    <cellStyle name="Normal 8 12" xfId="825" xr:uid="{00000000-0005-0000-0000-00002E040000}"/>
    <cellStyle name="Normal 8 12 2" xfId="1377" xr:uid="{00000000-0005-0000-0000-00002F040000}"/>
    <cellStyle name="Normal 8 13" xfId="826" xr:uid="{00000000-0005-0000-0000-000030040000}"/>
    <cellStyle name="Normal 8 13 2" xfId="1378" xr:uid="{00000000-0005-0000-0000-000031040000}"/>
    <cellStyle name="Normal 8 14" xfId="827" xr:uid="{00000000-0005-0000-0000-000032040000}"/>
    <cellStyle name="Normal 8 14 2" xfId="1379" xr:uid="{00000000-0005-0000-0000-000033040000}"/>
    <cellStyle name="Normal 8 15" xfId="828" xr:uid="{00000000-0005-0000-0000-000034040000}"/>
    <cellStyle name="Normal 8 15 2" xfId="1380" xr:uid="{00000000-0005-0000-0000-000035040000}"/>
    <cellStyle name="Normal 8 16" xfId="829" xr:uid="{00000000-0005-0000-0000-000036040000}"/>
    <cellStyle name="Normal 8 16 2" xfId="1381" xr:uid="{00000000-0005-0000-0000-000037040000}"/>
    <cellStyle name="Normal 8 17" xfId="830" xr:uid="{00000000-0005-0000-0000-000038040000}"/>
    <cellStyle name="Normal 8 17 2" xfId="1382" xr:uid="{00000000-0005-0000-0000-000039040000}"/>
    <cellStyle name="Normal 8 18" xfId="831" xr:uid="{00000000-0005-0000-0000-00003A040000}"/>
    <cellStyle name="Normal 8 18 2" xfId="1383" xr:uid="{00000000-0005-0000-0000-00003B040000}"/>
    <cellStyle name="Normal 8 19" xfId="832" xr:uid="{00000000-0005-0000-0000-00003C040000}"/>
    <cellStyle name="Normal 8 19 2" xfId="1384" xr:uid="{00000000-0005-0000-0000-00003D040000}"/>
    <cellStyle name="Normal 8 2" xfId="28" xr:uid="{00000000-0005-0000-0000-00003E040000}"/>
    <cellStyle name="Normal 8 2 2" xfId="834" xr:uid="{00000000-0005-0000-0000-00003F040000}"/>
    <cellStyle name="Normal 8 2 2 2" xfId="835" xr:uid="{00000000-0005-0000-0000-000040040000}"/>
    <cellStyle name="Normal 8 2 2 3" xfId="1385" xr:uid="{00000000-0005-0000-0000-000041040000}"/>
    <cellStyle name="Normal 8 2 3" xfId="836" xr:uid="{00000000-0005-0000-0000-000042040000}"/>
    <cellStyle name="Normal 8 2 4" xfId="837" xr:uid="{00000000-0005-0000-0000-000043040000}"/>
    <cellStyle name="Normal 8 2 5" xfId="833" xr:uid="{00000000-0005-0000-0000-000044040000}"/>
    <cellStyle name="Normal 8 20" xfId="838" xr:uid="{00000000-0005-0000-0000-000045040000}"/>
    <cellStyle name="Normal 8 21" xfId="839" xr:uid="{00000000-0005-0000-0000-000046040000}"/>
    <cellStyle name="Normal 8 21 2" xfId="840" xr:uid="{00000000-0005-0000-0000-000047040000}"/>
    <cellStyle name="Normal 8 21 3" xfId="1386" xr:uid="{00000000-0005-0000-0000-000048040000}"/>
    <cellStyle name="Normal 8 22" xfId="841" xr:uid="{00000000-0005-0000-0000-000049040000}"/>
    <cellStyle name="Normal 8 23" xfId="842" xr:uid="{00000000-0005-0000-0000-00004A040000}"/>
    <cellStyle name="Normal 8 24" xfId="822" xr:uid="{00000000-0005-0000-0000-00004B040000}"/>
    <cellStyle name="Normal 8 3" xfId="150" xr:uid="{00000000-0005-0000-0000-00004C040000}"/>
    <cellStyle name="Normal 8 3 2" xfId="844" xr:uid="{00000000-0005-0000-0000-00004D040000}"/>
    <cellStyle name="Normal 8 3 2 2" xfId="1387" xr:uid="{00000000-0005-0000-0000-00004E040000}"/>
    <cellStyle name="Normal 8 3 3" xfId="843" xr:uid="{00000000-0005-0000-0000-00004F040000}"/>
    <cellStyle name="Normal 8 3 4" xfId="1388" xr:uid="{00000000-0005-0000-0000-000050040000}"/>
    <cellStyle name="Normal 8 4" xfId="89" xr:uid="{00000000-0005-0000-0000-000051040000}"/>
    <cellStyle name="Normal 8 4 2" xfId="845" xr:uid="{00000000-0005-0000-0000-000052040000}"/>
    <cellStyle name="Normal 8 5" xfId="846" xr:uid="{00000000-0005-0000-0000-000053040000}"/>
    <cellStyle name="Normal 8 5 2" xfId="1389" xr:uid="{00000000-0005-0000-0000-000054040000}"/>
    <cellStyle name="Normal 8 6" xfId="847" xr:uid="{00000000-0005-0000-0000-000055040000}"/>
    <cellStyle name="Normal 8 6 2" xfId="1390" xr:uid="{00000000-0005-0000-0000-000056040000}"/>
    <cellStyle name="Normal 8 7" xfId="848" xr:uid="{00000000-0005-0000-0000-000057040000}"/>
    <cellStyle name="Normal 8 7 2" xfId="1391" xr:uid="{00000000-0005-0000-0000-000058040000}"/>
    <cellStyle name="Normal 8 8" xfId="849" xr:uid="{00000000-0005-0000-0000-000059040000}"/>
    <cellStyle name="Normal 8 8 2" xfId="1392" xr:uid="{00000000-0005-0000-0000-00005A040000}"/>
    <cellStyle name="Normal 8 9" xfId="850" xr:uid="{00000000-0005-0000-0000-00005B040000}"/>
    <cellStyle name="Normal 8 9 2" xfId="1393" xr:uid="{00000000-0005-0000-0000-00005C040000}"/>
    <cellStyle name="Normal 80" xfId="851" xr:uid="{00000000-0005-0000-0000-00005D040000}"/>
    <cellStyle name="Normal 80 2" xfId="852" xr:uid="{00000000-0005-0000-0000-00005E040000}"/>
    <cellStyle name="Normal 80 2 2" xfId="1395" xr:uid="{00000000-0005-0000-0000-00005F040000}"/>
    <cellStyle name="Normal 80 2 3" xfId="1394" xr:uid="{00000000-0005-0000-0000-000060040000}"/>
    <cellStyle name="Normal 80 3" xfId="853" xr:uid="{00000000-0005-0000-0000-000061040000}"/>
    <cellStyle name="Normal 80 3 2" xfId="1396" xr:uid="{00000000-0005-0000-0000-000062040000}"/>
    <cellStyle name="Normal 80 4" xfId="854" xr:uid="{00000000-0005-0000-0000-000063040000}"/>
    <cellStyle name="Normal 80 4 2" xfId="1397" xr:uid="{00000000-0005-0000-0000-000064040000}"/>
    <cellStyle name="Normal 81" xfId="855" xr:uid="{00000000-0005-0000-0000-000065040000}"/>
    <cellStyle name="Normal 81 2" xfId="856" xr:uid="{00000000-0005-0000-0000-000066040000}"/>
    <cellStyle name="Normal 81 3" xfId="857" xr:uid="{00000000-0005-0000-0000-000067040000}"/>
    <cellStyle name="Normal 82" xfId="858" xr:uid="{00000000-0005-0000-0000-000068040000}"/>
    <cellStyle name="Normal 82 2" xfId="859" xr:uid="{00000000-0005-0000-0000-000069040000}"/>
    <cellStyle name="Normal 82 3" xfId="860" xr:uid="{00000000-0005-0000-0000-00006A040000}"/>
    <cellStyle name="Normal 83" xfId="861" xr:uid="{00000000-0005-0000-0000-00006B040000}"/>
    <cellStyle name="Normal 83 2" xfId="862" xr:uid="{00000000-0005-0000-0000-00006C040000}"/>
    <cellStyle name="Normal 83 3" xfId="863" xr:uid="{00000000-0005-0000-0000-00006D040000}"/>
    <cellStyle name="Normal 83 4" xfId="864" xr:uid="{00000000-0005-0000-0000-00006E040000}"/>
    <cellStyle name="Normal 84" xfId="865" xr:uid="{00000000-0005-0000-0000-00006F040000}"/>
    <cellStyle name="Normal 84 2" xfId="866" xr:uid="{00000000-0005-0000-0000-000070040000}"/>
    <cellStyle name="Normal 84 3" xfId="867" xr:uid="{00000000-0005-0000-0000-000071040000}"/>
    <cellStyle name="Normal 85" xfId="868" xr:uid="{00000000-0005-0000-0000-000072040000}"/>
    <cellStyle name="Normal 85 2" xfId="869" xr:uid="{00000000-0005-0000-0000-000073040000}"/>
    <cellStyle name="Normal 85 3" xfId="870" xr:uid="{00000000-0005-0000-0000-000074040000}"/>
    <cellStyle name="Normal 86" xfId="871" xr:uid="{00000000-0005-0000-0000-000075040000}"/>
    <cellStyle name="Normal 86 2" xfId="872" xr:uid="{00000000-0005-0000-0000-000076040000}"/>
    <cellStyle name="Normal 86 3" xfId="873" xr:uid="{00000000-0005-0000-0000-000077040000}"/>
    <cellStyle name="Normal 86 4" xfId="874" xr:uid="{00000000-0005-0000-0000-000078040000}"/>
    <cellStyle name="Normal 87" xfId="875" xr:uid="{00000000-0005-0000-0000-000079040000}"/>
    <cellStyle name="Normal 87 2" xfId="876" xr:uid="{00000000-0005-0000-0000-00007A040000}"/>
    <cellStyle name="Normal 87 3" xfId="877" xr:uid="{00000000-0005-0000-0000-00007B040000}"/>
    <cellStyle name="Normal 88" xfId="878" xr:uid="{00000000-0005-0000-0000-00007C040000}"/>
    <cellStyle name="Normal 88 2" xfId="1398" xr:uid="{00000000-0005-0000-0000-00007D040000}"/>
    <cellStyle name="Normal 88 3" xfId="1399" xr:uid="{00000000-0005-0000-0000-00007E040000}"/>
    <cellStyle name="Normal 89" xfId="879" xr:uid="{00000000-0005-0000-0000-00007F040000}"/>
    <cellStyle name="Normal 89 2" xfId="880" xr:uid="{00000000-0005-0000-0000-000080040000}"/>
    <cellStyle name="Normal 89 3" xfId="881" xr:uid="{00000000-0005-0000-0000-000081040000}"/>
    <cellStyle name="Normal 9" xfId="29" xr:uid="{00000000-0005-0000-0000-000082040000}"/>
    <cellStyle name="Normal 9 10" xfId="882" xr:uid="{00000000-0005-0000-0000-000083040000}"/>
    <cellStyle name="Normal 9 10 2" xfId="1400" xr:uid="{00000000-0005-0000-0000-000084040000}"/>
    <cellStyle name="Normal 9 11" xfId="883" xr:uid="{00000000-0005-0000-0000-000085040000}"/>
    <cellStyle name="Normal 9 11 2" xfId="1401" xr:uid="{00000000-0005-0000-0000-000086040000}"/>
    <cellStyle name="Normal 9 12" xfId="884" xr:uid="{00000000-0005-0000-0000-000087040000}"/>
    <cellStyle name="Normal 9 12 2" xfId="1402" xr:uid="{00000000-0005-0000-0000-000088040000}"/>
    <cellStyle name="Normal 9 13" xfId="885" xr:uid="{00000000-0005-0000-0000-000089040000}"/>
    <cellStyle name="Normal 9 13 2" xfId="1403" xr:uid="{00000000-0005-0000-0000-00008A040000}"/>
    <cellStyle name="Normal 9 14" xfId="886" xr:uid="{00000000-0005-0000-0000-00008B040000}"/>
    <cellStyle name="Normal 9 14 2" xfId="1404" xr:uid="{00000000-0005-0000-0000-00008C040000}"/>
    <cellStyle name="Normal 9 15" xfId="887" xr:uid="{00000000-0005-0000-0000-00008D040000}"/>
    <cellStyle name="Normal 9 15 2" xfId="1405" xr:uid="{00000000-0005-0000-0000-00008E040000}"/>
    <cellStyle name="Normal 9 16" xfId="888" xr:uid="{00000000-0005-0000-0000-00008F040000}"/>
    <cellStyle name="Normal 9 16 2" xfId="1406" xr:uid="{00000000-0005-0000-0000-000090040000}"/>
    <cellStyle name="Normal 9 17" xfId="889" xr:uid="{00000000-0005-0000-0000-000091040000}"/>
    <cellStyle name="Normal 9 17 2" xfId="1407" xr:uid="{00000000-0005-0000-0000-000092040000}"/>
    <cellStyle name="Normal 9 18" xfId="890" xr:uid="{00000000-0005-0000-0000-000093040000}"/>
    <cellStyle name="Normal 9 18 2" xfId="1408" xr:uid="{00000000-0005-0000-0000-000094040000}"/>
    <cellStyle name="Normal 9 19" xfId="891" xr:uid="{00000000-0005-0000-0000-000095040000}"/>
    <cellStyle name="Normal 9 19 2" xfId="1409" xr:uid="{00000000-0005-0000-0000-000096040000}"/>
    <cellStyle name="Normal 9 2" xfId="30" xr:uid="{00000000-0005-0000-0000-000097040000}"/>
    <cellStyle name="Normal 9 2 2" xfId="892" xr:uid="{00000000-0005-0000-0000-000098040000}"/>
    <cellStyle name="Normal 9 2 2 2" xfId="1410" xr:uid="{00000000-0005-0000-0000-000099040000}"/>
    <cellStyle name="Normal 9 2 3" xfId="1411" xr:uid="{00000000-0005-0000-0000-00009A040000}"/>
    <cellStyle name="Normal 9 2 4" xfId="1412" xr:uid="{00000000-0005-0000-0000-00009B040000}"/>
    <cellStyle name="Normal 9 20" xfId="893" xr:uid="{00000000-0005-0000-0000-00009C040000}"/>
    <cellStyle name="Normal 9 20 2" xfId="894" xr:uid="{00000000-0005-0000-0000-00009D040000}"/>
    <cellStyle name="Normal 9 20 2 2" xfId="1413" xr:uid="{00000000-0005-0000-0000-00009E040000}"/>
    <cellStyle name="Normal 9 21" xfId="895" xr:uid="{00000000-0005-0000-0000-00009F040000}"/>
    <cellStyle name="Normal 9 3" xfId="151" xr:uid="{00000000-0005-0000-0000-0000A0040000}"/>
    <cellStyle name="Normal 9 3 2" xfId="1414" xr:uid="{00000000-0005-0000-0000-0000A1040000}"/>
    <cellStyle name="Normal 9 4" xfId="90" xr:uid="{00000000-0005-0000-0000-0000A2040000}"/>
    <cellStyle name="Normal 9 4 2" xfId="896" xr:uid="{00000000-0005-0000-0000-0000A3040000}"/>
    <cellStyle name="Normal 9 5" xfId="897" xr:uid="{00000000-0005-0000-0000-0000A4040000}"/>
    <cellStyle name="Normal 9 5 2" xfId="1415" xr:uid="{00000000-0005-0000-0000-0000A5040000}"/>
    <cellStyle name="Normal 9 6" xfId="898" xr:uid="{00000000-0005-0000-0000-0000A6040000}"/>
    <cellStyle name="Normal 9 6 2" xfId="1416" xr:uid="{00000000-0005-0000-0000-0000A7040000}"/>
    <cellStyle name="Normal 9 7" xfId="899" xr:uid="{00000000-0005-0000-0000-0000A8040000}"/>
    <cellStyle name="Normal 9 7 2" xfId="1417" xr:uid="{00000000-0005-0000-0000-0000A9040000}"/>
    <cellStyle name="Normal 9 8" xfId="900" xr:uid="{00000000-0005-0000-0000-0000AA040000}"/>
    <cellStyle name="Normal 9 8 2" xfId="1418" xr:uid="{00000000-0005-0000-0000-0000AB040000}"/>
    <cellStyle name="Normal 9 9" xfId="901" xr:uid="{00000000-0005-0000-0000-0000AC040000}"/>
    <cellStyle name="Normal 9 9 2" xfId="1419" xr:uid="{00000000-0005-0000-0000-0000AD040000}"/>
    <cellStyle name="Normal 90" xfId="902" xr:uid="{00000000-0005-0000-0000-0000AE040000}"/>
    <cellStyle name="Normal 90 2" xfId="1420" xr:uid="{00000000-0005-0000-0000-0000AF040000}"/>
    <cellStyle name="Normal 90 3" xfId="1421" xr:uid="{00000000-0005-0000-0000-0000B0040000}"/>
    <cellStyle name="Normal 91" xfId="903" xr:uid="{00000000-0005-0000-0000-0000B1040000}"/>
    <cellStyle name="Normal 91 2" xfId="1422" xr:uid="{00000000-0005-0000-0000-0000B2040000}"/>
    <cellStyle name="Normal 91 3" xfId="1423" xr:uid="{00000000-0005-0000-0000-0000B3040000}"/>
    <cellStyle name="Normal 92" xfId="904" xr:uid="{00000000-0005-0000-0000-0000B4040000}"/>
    <cellStyle name="Normal 92 2" xfId="1424" xr:uid="{00000000-0005-0000-0000-0000B5040000}"/>
    <cellStyle name="Normal 92 3" xfId="1425" xr:uid="{00000000-0005-0000-0000-0000B6040000}"/>
    <cellStyle name="Normal 93" xfId="905" xr:uid="{00000000-0005-0000-0000-0000B7040000}"/>
    <cellStyle name="Normal 94" xfId="906" xr:uid="{00000000-0005-0000-0000-0000B8040000}"/>
    <cellStyle name="Normal 95" xfId="907" xr:uid="{00000000-0005-0000-0000-0000B9040000}"/>
    <cellStyle name="Normal 95 2" xfId="908" xr:uid="{00000000-0005-0000-0000-0000BA040000}"/>
    <cellStyle name="Normal 95 3" xfId="909" xr:uid="{00000000-0005-0000-0000-0000BB040000}"/>
    <cellStyle name="Normal 95 4" xfId="910" xr:uid="{00000000-0005-0000-0000-0000BC040000}"/>
    <cellStyle name="Normal 96" xfId="911" xr:uid="{00000000-0005-0000-0000-0000BD040000}"/>
    <cellStyle name="Normal 96 2" xfId="912" xr:uid="{00000000-0005-0000-0000-0000BE040000}"/>
    <cellStyle name="Normal 96 3" xfId="913" xr:uid="{00000000-0005-0000-0000-0000BF040000}"/>
    <cellStyle name="Normal 96 4" xfId="914" xr:uid="{00000000-0005-0000-0000-0000C0040000}"/>
    <cellStyle name="Normal 97" xfId="915" xr:uid="{00000000-0005-0000-0000-0000C1040000}"/>
    <cellStyle name="Normal 97 2" xfId="916" xr:uid="{00000000-0005-0000-0000-0000C2040000}"/>
    <cellStyle name="Normal 97 3" xfId="917" xr:uid="{00000000-0005-0000-0000-0000C3040000}"/>
    <cellStyle name="Normal 97 4" xfId="918" xr:uid="{00000000-0005-0000-0000-0000C4040000}"/>
    <cellStyle name="Normal 98" xfId="919" xr:uid="{00000000-0005-0000-0000-0000C5040000}"/>
    <cellStyle name="Normal 99" xfId="920" xr:uid="{00000000-0005-0000-0000-0000C6040000}"/>
    <cellStyle name="Normal_Rappo062 2" xfId="31" xr:uid="{00000000-0005-0000-0000-0000C7040000}"/>
    <cellStyle name="Note" xfId="921" xr:uid="{00000000-0005-0000-0000-0000C8040000}"/>
    <cellStyle name="Note 2" xfId="922" xr:uid="{00000000-0005-0000-0000-0000C9040000}"/>
    <cellStyle name="Note 2 2" xfId="923" xr:uid="{00000000-0005-0000-0000-0000CA040000}"/>
    <cellStyle name="Note 2 2 2" xfId="1426" xr:uid="{00000000-0005-0000-0000-0000CB040000}"/>
    <cellStyle name="Note 2 3" xfId="1427" xr:uid="{00000000-0005-0000-0000-0000CC040000}"/>
    <cellStyle name="Note 3" xfId="924" xr:uid="{00000000-0005-0000-0000-0000CD040000}"/>
    <cellStyle name="Note 3 2" xfId="1428" xr:uid="{00000000-0005-0000-0000-0000CE040000}"/>
    <cellStyle name="Note 4" xfId="925" xr:uid="{00000000-0005-0000-0000-0000CF040000}"/>
    <cellStyle name="Note 4 2" xfId="926" xr:uid="{00000000-0005-0000-0000-0000D0040000}"/>
    <cellStyle name="Note 4 2 2" xfId="1429" xr:uid="{00000000-0005-0000-0000-0000D1040000}"/>
    <cellStyle name="Note 4 3" xfId="1430" xr:uid="{00000000-0005-0000-0000-0000D2040000}"/>
    <cellStyle name="Note 5" xfId="927" xr:uid="{00000000-0005-0000-0000-0000D3040000}"/>
    <cellStyle name="Note 5 2" xfId="1431" xr:uid="{00000000-0005-0000-0000-0000D4040000}"/>
    <cellStyle name="Note 6" xfId="928" xr:uid="{00000000-0005-0000-0000-0000D5040000}"/>
    <cellStyle name="Note 6 2" xfId="1432" xr:uid="{00000000-0005-0000-0000-0000D6040000}"/>
    <cellStyle name="Note 7" xfId="929" xr:uid="{00000000-0005-0000-0000-0000D7040000}"/>
    <cellStyle name="Note 7 2" xfId="930" xr:uid="{00000000-0005-0000-0000-0000D8040000}"/>
    <cellStyle name="Note 8" xfId="1433" xr:uid="{00000000-0005-0000-0000-0000D9040000}"/>
    <cellStyle name="Nøytral 2" xfId="91" xr:uid="{00000000-0005-0000-0000-0000DA040000}"/>
    <cellStyle name="Nøytral 2 2" xfId="931" xr:uid="{00000000-0005-0000-0000-0000DB040000}"/>
    <cellStyle name="Nøytral 3" xfId="932" xr:uid="{00000000-0005-0000-0000-0000DC040000}"/>
    <cellStyle name="Output" xfId="933" xr:uid="{00000000-0005-0000-0000-0000DD040000}"/>
    <cellStyle name="Overskrift 1 2" xfId="92" xr:uid="{00000000-0005-0000-0000-0000DE040000}"/>
    <cellStyle name="Overskrift 1 2 2" xfId="934" xr:uid="{00000000-0005-0000-0000-0000DF040000}"/>
    <cellStyle name="Overskrift 1 3" xfId="935" xr:uid="{00000000-0005-0000-0000-0000E0040000}"/>
    <cellStyle name="Overskrift 2 2" xfId="93" xr:uid="{00000000-0005-0000-0000-0000E1040000}"/>
    <cellStyle name="Overskrift 2 2 2" xfId="936" xr:uid="{00000000-0005-0000-0000-0000E2040000}"/>
    <cellStyle name="Overskrift 2 3" xfId="937" xr:uid="{00000000-0005-0000-0000-0000E3040000}"/>
    <cellStyle name="Overskrift 3 2" xfId="94" xr:uid="{00000000-0005-0000-0000-0000E4040000}"/>
    <cellStyle name="Overskrift 3 2 2" xfId="938" xr:uid="{00000000-0005-0000-0000-0000E5040000}"/>
    <cellStyle name="Overskrift 3 3" xfId="939" xr:uid="{00000000-0005-0000-0000-0000E6040000}"/>
    <cellStyle name="Overskrift 4 2" xfId="95" xr:uid="{00000000-0005-0000-0000-0000E7040000}"/>
    <cellStyle name="Overskrift 4 2 2" xfId="940" xr:uid="{00000000-0005-0000-0000-0000E8040000}"/>
    <cellStyle name="Overskrift 4 3" xfId="941" xr:uid="{00000000-0005-0000-0000-0000E9040000}"/>
    <cellStyle name="Percent 2" xfId="942" xr:uid="{00000000-0005-0000-0000-0000EA040000}"/>
    <cellStyle name="Percent 2 2" xfId="1434" xr:uid="{00000000-0005-0000-0000-0000EB040000}"/>
    <cellStyle name="Percent 3" xfId="943" xr:uid="{00000000-0005-0000-0000-0000EC040000}"/>
    <cellStyle name="Percent 3 2" xfId="1435" xr:uid="{00000000-0005-0000-0000-0000ED040000}"/>
    <cellStyle name="Percent 4" xfId="944" xr:uid="{00000000-0005-0000-0000-0000EE040000}"/>
    <cellStyle name="Percent 4 2" xfId="1436" xr:uid="{00000000-0005-0000-0000-0000EF040000}"/>
    <cellStyle name="Percent 5" xfId="945" xr:uid="{00000000-0005-0000-0000-0000F0040000}"/>
    <cellStyle name="Percent 5 2" xfId="1437" xr:uid="{00000000-0005-0000-0000-0000F1040000}"/>
    <cellStyle name="Prosent 10" xfId="946" xr:uid="{00000000-0005-0000-0000-0000F2040000}"/>
    <cellStyle name="Prosent 10 2" xfId="947" xr:uid="{00000000-0005-0000-0000-0000F3040000}"/>
    <cellStyle name="Prosent 11" xfId="948" xr:uid="{00000000-0005-0000-0000-0000F4040000}"/>
    <cellStyle name="Prosent 2" xfId="32" xr:uid="{00000000-0005-0000-0000-0000F5040000}"/>
    <cellStyle name="Prosent 2 2" xfId="33" xr:uid="{00000000-0005-0000-0000-0000F6040000}"/>
    <cellStyle name="Prosent 2 2 2" xfId="153" xr:uid="{00000000-0005-0000-0000-0000F7040000}"/>
    <cellStyle name="Prosent 2 2 2 2" xfId="951" xr:uid="{00000000-0005-0000-0000-0000F8040000}"/>
    <cellStyle name="Prosent 2 2 2 3" xfId="950" xr:uid="{00000000-0005-0000-0000-0000F9040000}"/>
    <cellStyle name="Prosent 2 2 3" xfId="119" xr:uid="{00000000-0005-0000-0000-0000FA040000}"/>
    <cellStyle name="Prosent 2 2 3 2" xfId="952" xr:uid="{00000000-0005-0000-0000-0000FB040000}"/>
    <cellStyle name="Prosent 2 3" xfId="34" xr:uid="{00000000-0005-0000-0000-0000FC040000}"/>
    <cellStyle name="Prosent 2 3 2" xfId="154" xr:uid="{00000000-0005-0000-0000-0000FD040000}"/>
    <cellStyle name="Prosent 2 3 2 2" xfId="955" xr:uid="{00000000-0005-0000-0000-0000FE040000}"/>
    <cellStyle name="Prosent 2 3 2 2 2" xfId="956" xr:uid="{00000000-0005-0000-0000-0000FF040000}"/>
    <cellStyle name="Prosent 2 3 2 2 2 2" xfId="1442" xr:uid="{00000000-0005-0000-0000-000000050000}"/>
    <cellStyle name="Prosent 2 3 2 2 3" xfId="957" xr:uid="{00000000-0005-0000-0000-000001050000}"/>
    <cellStyle name="Prosent 2 3 2 2 4" xfId="1441" xr:uid="{00000000-0005-0000-0000-000002050000}"/>
    <cellStyle name="Prosent 2 3 2 3" xfId="958" xr:uid="{00000000-0005-0000-0000-000003050000}"/>
    <cellStyle name="Prosent 2 3 2 3 2" xfId="1443" xr:uid="{00000000-0005-0000-0000-000004050000}"/>
    <cellStyle name="Prosent 2 3 2 4" xfId="959" xr:uid="{00000000-0005-0000-0000-000005050000}"/>
    <cellStyle name="Prosent 2 3 2 4 2" xfId="1444" xr:uid="{00000000-0005-0000-0000-000006050000}"/>
    <cellStyle name="Prosent 2 3 2 5" xfId="960" xr:uid="{00000000-0005-0000-0000-000007050000}"/>
    <cellStyle name="Prosent 2 3 2 6" xfId="954" xr:uid="{00000000-0005-0000-0000-000008050000}"/>
    <cellStyle name="Prosent 2 3 2 7" xfId="1440" xr:uid="{00000000-0005-0000-0000-000009050000}"/>
    <cellStyle name="Prosent 2 3 3" xfId="961" xr:uid="{00000000-0005-0000-0000-00000A050000}"/>
    <cellStyle name="Prosent 2 3 3 2" xfId="962" xr:uid="{00000000-0005-0000-0000-00000B050000}"/>
    <cellStyle name="Prosent 2 3 3 2 2" xfId="1446" xr:uid="{00000000-0005-0000-0000-00000C050000}"/>
    <cellStyle name="Prosent 2 3 3 3" xfId="963" xr:uid="{00000000-0005-0000-0000-00000D050000}"/>
    <cellStyle name="Prosent 2 3 3 3 2" xfId="1447" xr:uid="{00000000-0005-0000-0000-00000E050000}"/>
    <cellStyle name="Prosent 2 3 3 4" xfId="1445" xr:uid="{00000000-0005-0000-0000-00000F050000}"/>
    <cellStyle name="Prosent 2 3 4" xfId="964" xr:uid="{00000000-0005-0000-0000-000010050000}"/>
    <cellStyle name="Prosent 2 3 4 2" xfId="1449" xr:uid="{00000000-0005-0000-0000-000011050000}"/>
    <cellStyle name="Prosent 2 3 4 3" xfId="1448" xr:uid="{00000000-0005-0000-0000-000012050000}"/>
    <cellStyle name="Prosent 2 3 5" xfId="965" xr:uid="{00000000-0005-0000-0000-000013050000}"/>
    <cellStyle name="Prosent 2 3 5 2" xfId="966" xr:uid="{00000000-0005-0000-0000-000014050000}"/>
    <cellStyle name="Prosent 2 3 5 3" xfId="967" xr:uid="{00000000-0005-0000-0000-000015050000}"/>
    <cellStyle name="Prosent 2 3 5 4" xfId="1450" xr:uid="{00000000-0005-0000-0000-000016050000}"/>
    <cellStyle name="Prosent 2 3 6" xfId="953" xr:uid="{00000000-0005-0000-0000-000017050000}"/>
    <cellStyle name="Prosent 2 3 6 2" xfId="1451" xr:uid="{00000000-0005-0000-0000-000018050000}"/>
    <cellStyle name="Prosent 2 3 7" xfId="1439" xr:uid="{00000000-0005-0000-0000-000019050000}"/>
    <cellStyle name="Prosent 2 4" xfId="152" xr:uid="{00000000-0005-0000-0000-00001A050000}"/>
    <cellStyle name="Prosent 2 4 2" xfId="969" xr:uid="{00000000-0005-0000-0000-00001B050000}"/>
    <cellStyle name="Prosent 2 4 2 2" xfId="970" xr:uid="{00000000-0005-0000-0000-00001C050000}"/>
    <cellStyle name="Prosent 2 4 2 2 2" xfId="971" xr:uid="{00000000-0005-0000-0000-00001D050000}"/>
    <cellStyle name="Prosent 2 4 2 2 3" xfId="1454" xr:uid="{00000000-0005-0000-0000-00001E050000}"/>
    <cellStyle name="Prosent 2 4 2 3" xfId="972" xr:uid="{00000000-0005-0000-0000-00001F050000}"/>
    <cellStyle name="Prosent 2 4 2 3 2" xfId="1455" xr:uid="{00000000-0005-0000-0000-000020050000}"/>
    <cellStyle name="Prosent 2 4 2 4" xfId="973" xr:uid="{00000000-0005-0000-0000-000021050000}"/>
    <cellStyle name="Prosent 2 4 2 5" xfId="1453" xr:uid="{00000000-0005-0000-0000-000022050000}"/>
    <cellStyle name="Prosent 2 4 3" xfId="974" xr:uid="{00000000-0005-0000-0000-000023050000}"/>
    <cellStyle name="Prosent 2 4 3 2" xfId="975" xr:uid="{00000000-0005-0000-0000-000024050000}"/>
    <cellStyle name="Prosent 2 4 3 2 2" xfId="976" xr:uid="{00000000-0005-0000-0000-000025050000}"/>
    <cellStyle name="Prosent 2 4 3 3" xfId="977" xr:uid="{00000000-0005-0000-0000-000026050000}"/>
    <cellStyle name="Prosent 2 4 3 4" xfId="978" xr:uid="{00000000-0005-0000-0000-000027050000}"/>
    <cellStyle name="Prosent 2 4 4" xfId="979" xr:uid="{00000000-0005-0000-0000-000028050000}"/>
    <cellStyle name="Prosent 2 4 4 2" xfId="980" xr:uid="{00000000-0005-0000-0000-000029050000}"/>
    <cellStyle name="Prosent 2 4 4 3" xfId="981" xr:uid="{00000000-0005-0000-0000-00002A050000}"/>
    <cellStyle name="Prosent 2 4 4 4" xfId="1456" xr:uid="{00000000-0005-0000-0000-00002B050000}"/>
    <cellStyle name="Prosent 2 4 5" xfId="982" xr:uid="{00000000-0005-0000-0000-00002C050000}"/>
    <cellStyle name="Prosent 2 4 6" xfId="968" xr:uid="{00000000-0005-0000-0000-00002D050000}"/>
    <cellStyle name="Prosent 2 4 7" xfId="1452" xr:uid="{00000000-0005-0000-0000-00002E050000}"/>
    <cellStyle name="Prosent 2 5" xfId="96" xr:uid="{00000000-0005-0000-0000-00002F050000}"/>
    <cellStyle name="Prosent 2 5 2" xfId="983" xr:uid="{00000000-0005-0000-0000-000030050000}"/>
    <cellStyle name="Prosent 2 5 2 2" xfId="1458" xr:uid="{00000000-0005-0000-0000-000031050000}"/>
    <cellStyle name="Prosent 2 5 3" xfId="984" xr:uid="{00000000-0005-0000-0000-000032050000}"/>
    <cellStyle name="Prosent 2 5 3 2" xfId="1459" xr:uid="{00000000-0005-0000-0000-000033050000}"/>
    <cellStyle name="Prosent 2 5 4" xfId="985" xr:uid="{00000000-0005-0000-0000-000034050000}"/>
    <cellStyle name="Prosent 2 5 4 2" xfId="1460" xr:uid="{00000000-0005-0000-0000-000035050000}"/>
    <cellStyle name="Prosent 2 5 5" xfId="1457" xr:uid="{00000000-0005-0000-0000-000036050000}"/>
    <cellStyle name="Prosent 2 6" xfId="986" xr:uid="{00000000-0005-0000-0000-000037050000}"/>
    <cellStyle name="Prosent 2 6 2" xfId="1462" xr:uid="{00000000-0005-0000-0000-000038050000}"/>
    <cellStyle name="Prosent 2 6 3" xfId="1461" xr:uid="{00000000-0005-0000-0000-000039050000}"/>
    <cellStyle name="Prosent 2 7" xfId="987" xr:uid="{00000000-0005-0000-0000-00003A050000}"/>
    <cellStyle name="Prosent 2 7 2" xfId="988" xr:uid="{00000000-0005-0000-0000-00003B050000}"/>
    <cellStyle name="Prosent 2 7 3" xfId="989" xr:uid="{00000000-0005-0000-0000-00003C050000}"/>
    <cellStyle name="Prosent 2 7 4" xfId="1463" xr:uid="{00000000-0005-0000-0000-00003D050000}"/>
    <cellStyle name="Prosent 2 8" xfId="949" xr:uid="{00000000-0005-0000-0000-00003E050000}"/>
    <cellStyle name="Prosent 2 9" xfId="1438" xr:uid="{00000000-0005-0000-0000-00003F050000}"/>
    <cellStyle name="Prosent 3" xfId="35" xr:uid="{00000000-0005-0000-0000-000040050000}"/>
    <cellStyle name="Prosent 3 2" xfId="123" xr:uid="{00000000-0005-0000-0000-000041050000}"/>
    <cellStyle name="Prosent 3 2 2" xfId="992" xr:uid="{00000000-0005-0000-0000-000042050000}"/>
    <cellStyle name="Prosent 3 2 2 2" xfId="993" xr:uid="{00000000-0005-0000-0000-000043050000}"/>
    <cellStyle name="Prosent 3 2 3" xfId="994" xr:uid="{00000000-0005-0000-0000-000044050000}"/>
    <cellStyle name="Prosent 3 2 3 2" xfId="995" xr:uid="{00000000-0005-0000-0000-000045050000}"/>
    <cellStyle name="Prosent 3 2 3 2 2" xfId="996" xr:uid="{00000000-0005-0000-0000-000046050000}"/>
    <cellStyle name="Prosent 3 2 3 2 2 2" xfId="1467" xr:uid="{00000000-0005-0000-0000-000047050000}"/>
    <cellStyle name="Prosent 3 2 3 2 3" xfId="1466" xr:uid="{00000000-0005-0000-0000-000048050000}"/>
    <cellStyle name="Prosent 3 2 3 3" xfId="997" xr:uid="{00000000-0005-0000-0000-000049050000}"/>
    <cellStyle name="Prosent 3 2 3 4" xfId="998" xr:uid="{00000000-0005-0000-0000-00004A050000}"/>
    <cellStyle name="Prosent 3 2 4" xfId="999" xr:uid="{00000000-0005-0000-0000-00004B050000}"/>
    <cellStyle name="Prosent 3 2 4 2" xfId="1468" xr:uid="{00000000-0005-0000-0000-00004C050000}"/>
    <cellStyle name="Prosent 3 2 5" xfId="1000" xr:uid="{00000000-0005-0000-0000-00004D050000}"/>
    <cellStyle name="Prosent 3 2 5 2" xfId="1001" xr:uid="{00000000-0005-0000-0000-00004E050000}"/>
    <cellStyle name="Prosent 3 2 5 3" xfId="1002" xr:uid="{00000000-0005-0000-0000-00004F050000}"/>
    <cellStyle name="Prosent 3 2 6" xfId="991" xr:uid="{00000000-0005-0000-0000-000050050000}"/>
    <cellStyle name="Prosent 3 2 7" xfId="1465" xr:uid="{00000000-0005-0000-0000-000051050000}"/>
    <cellStyle name="Prosent 3 3" xfId="155" xr:uid="{00000000-0005-0000-0000-000052050000}"/>
    <cellStyle name="Prosent 3 3 2" xfId="1003" xr:uid="{00000000-0005-0000-0000-000053050000}"/>
    <cellStyle name="Prosent 3 3 2 2" xfId="1470" xr:uid="{00000000-0005-0000-0000-000054050000}"/>
    <cellStyle name="Prosent 3 3 2 3" xfId="1471" xr:uid="{00000000-0005-0000-0000-000055050000}"/>
    <cellStyle name="Prosent 3 3 3" xfId="1472" xr:uid="{00000000-0005-0000-0000-000056050000}"/>
    <cellStyle name="Prosent 3 3 4" xfId="1473" xr:uid="{00000000-0005-0000-0000-000057050000}"/>
    <cellStyle name="Prosent 3 3 5" xfId="1469" xr:uid="{00000000-0005-0000-0000-000058050000}"/>
    <cellStyle name="Prosent 3 4" xfId="97" xr:uid="{00000000-0005-0000-0000-000059050000}"/>
    <cellStyle name="Prosent 3 4 2" xfId="1005" xr:uid="{00000000-0005-0000-0000-00005A050000}"/>
    <cellStyle name="Prosent 3 4 2 2" xfId="1006" xr:uid="{00000000-0005-0000-0000-00005B050000}"/>
    <cellStyle name="Prosent 3 4 2 2 2" xfId="1007" xr:uid="{00000000-0005-0000-0000-00005C050000}"/>
    <cellStyle name="Prosent 3 4 2 3" xfId="1008" xr:uid="{00000000-0005-0000-0000-00005D050000}"/>
    <cellStyle name="Prosent 3 4 2 4" xfId="1009" xr:uid="{00000000-0005-0000-0000-00005E050000}"/>
    <cellStyle name="Prosent 3 4 2 5" xfId="1475" xr:uid="{00000000-0005-0000-0000-00005F050000}"/>
    <cellStyle name="Prosent 3 4 3" xfId="1010" xr:uid="{00000000-0005-0000-0000-000060050000}"/>
    <cellStyle name="Prosent 3 4 3 2" xfId="1011" xr:uid="{00000000-0005-0000-0000-000061050000}"/>
    <cellStyle name="Prosent 3 4 3 3" xfId="1476" xr:uid="{00000000-0005-0000-0000-000062050000}"/>
    <cellStyle name="Prosent 3 4 4" xfId="1012" xr:uid="{00000000-0005-0000-0000-000063050000}"/>
    <cellStyle name="Prosent 3 4 5" xfId="1013" xr:uid="{00000000-0005-0000-0000-000064050000}"/>
    <cellStyle name="Prosent 3 4 6" xfId="1004" xr:uid="{00000000-0005-0000-0000-000065050000}"/>
    <cellStyle name="Prosent 3 4 7" xfId="1474" xr:uid="{00000000-0005-0000-0000-000066050000}"/>
    <cellStyle name="Prosent 3 5" xfId="1014" xr:uid="{00000000-0005-0000-0000-000067050000}"/>
    <cellStyle name="Prosent 3 5 2" xfId="1477" xr:uid="{00000000-0005-0000-0000-000068050000}"/>
    <cellStyle name="Prosent 3 5 3" xfId="1478" xr:uid="{00000000-0005-0000-0000-000069050000}"/>
    <cellStyle name="Prosent 3 6" xfId="1015" xr:uid="{00000000-0005-0000-0000-00006A050000}"/>
    <cellStyle name="Prosent 3 6 2" xfId="1016" xr:uid="{00000000-0005-0000-0000-00006B050000}"/>
    <cellStyle name="Prosent 3 6 3" xfId="1017" xr:uid="{00000000-0005-0000-0000-00006C050000}"/>
    <cellStyle name="Prosent 3 6 4" xfId="1479" xr:uid="{00000000-0005-0000-0000-00006D050000}"/>
    <cellStyle name="Prosent 3 7" xfId="990" xr:uid="{00000000-0005-0000-0000-00006E050000}"/>
    <cellStyle name="Prosent 3 7 2" xfId="1480" xr:uid="{00000000-0005-0000-0000-00006F050000}"/>
    <cellStyle name="Prosent 3 8" xfId="1464" xr:uid="{00000000-0005-0000-0000-000070050000}"/>
    <cellStyle name="Prosent 4" xfId="126" xr:uid="{00000000-0005-0000-0000-000071050000}"/>
    <cellStyle name="Prosent 4 2" xfId="1019" xr:uid="{00000000-0005-0000-0000-000072050000}"/>
    <cellStyle name="Prosent 4 2 2" xfId="1481" xr:uid="{00000000-0005-0000-0000-000073050000}"/>
    <cellStyle name="Prosent 4 3" xfId="1018" xr:uid="{00000000-0005-0000-0000-000074050000}"/>
    <cellStyle name="Prosent 5" xfId="1020" xr:uid="{00000000-0005-0000-0000-000075050000}"/>
    <cellStyle name="Prosent 5 2" xfId="1021" xr:uid="{00000000-0005-0000-0000-000076050000}"/>
    <cellStyle name="Prosent 5 2 2" xfId="1482" xr:uid="{00000000-0005-0000-0000-000077050000}"/>
    <cellStyle name="Prosent 5 3" xfId="1483" xr:uid="{00000000-0005-0000-0000-000078050000}"/>
    <cellStyle name="Prosent 6" xfId="36" xr:uid="{00000000-0005-0000-0000-000079050000}"/>
    <cellStyle name="Prosent 6 2" xfId="1022" xr:uid="{00000000-0005-0000-0000-00007A050000}"/>
    <cellStyle name="Prosent 6 2 2" xfId="1023" xr:uid="{00000000-0005-0000-0000-00007B050000}"/>
    <cellStyle name="Prosent 6 2 3" xfId="1024" xr:uid="{00000000-0005-0000-0000-00007C050000}"/>
    <cellStyle name="Prosent 6 3" xfId="1484" xr:uid="{00000000-0005-0000-0000-00007D050000}"/>
    <cellStyle name="Prosent 6 4" xfId="37" xr:uid="{00000000-0005-0000-0000-00007E050000}"/>
    <cellStyle name="Prosent 6 4 2" xfId="1485" xr:uid="{00000000-0005-0000-0000-00007F050000}"/>
    <cellStyle name="Prosent 7" xfId="1025" xr:uid="{00000000-0005-0000-0000-000080050000}"/>
    <cellStyle name="Prosent 7 2" xfId="1486" xr:uid="{00000000-0005-0000-0000-000081050000}"/>
    <cellStyle name="Prosent 8" xfId="1026" xr:uid="{00000000-0005-0000-0000-000082050000}"/>
    <cellStyle name="Prosent 8 2" xfId="1027" xr:uid="{00000000-0005-0000-0000-000083050000}"/>
    <cellStyle name="Prosent 9" xfId="1028" xr:uid="{00000000-0005-0000-0000-000084050000}"/>
    <cellStyle name="Prosent 9 2" xfId="1029" xr:uid="{00000000-0005-0000-0000-000085050000}"/>
    <cellStyle name="Prosent 9 2 2" xfId="1030" xr:uid="{00000000-0005-0000-0000-000086050000}"/>
    <cellStyle name="Prosent 9 2 3" xfId="1031" xr:uid="{00000000-0005-0000-0000-000087050000}"/>
    <cellStyle name="Prosent 9 3" xfId="1487" xr:uid="{00000000-0005-0000-0000-000088050000}"/>
    <cellStyle name="Rad" xfId="98" xr:uid="{00000000-0005-0000-0000-000089050000}"/>
    <cellStyle name="Tabelltittel" xfId="99" xr:uid="{00000000-0005-0000-0000-00008A050000}"/>
    <cellStyle name="Title" xfId="1032" xr:uid="{00000000-0005-0000-0000-00008B050000}"/>
    <cellStyle name="Tittel 2" xfId="1033" xr:uid="{00000000-0005-0000-0000-00008C050000}"/>
    <cellStyle name="Tittel 3" xfId="1034" xr:uid="{00000000-0005-0000-0000-00008D050000}"/>
    <cellStyle name="Total" xfId="1035" xr:uid="{00000000-0005-0000-0000-00008E050000}"/>
    <cellStyle name="Totalt 2" xfId="100" xr:uid="{00000000-0005-0000-0000-00008F050000}"/>
    <cellStyle name="Totalt 2 2" xfId="1036" xr:uid="{00000000-0005-0000-0000-000090050000}"/>
    <cellStyle name="Totalt 3" xfId="1037" xr:uid="{00000000-0005-0000-0000-000091050000}"/>
    <cellStyle name="Tusenskille 2" xfId="38" xr:uid="{00000000-0005-0000-0000-000092050000}"/>
    <cellStyle name="Tusenskille 2 2" xfId="102" xr:uid="{00000000-0005-0000-0000-000093050000}"/>
    <cellStyle name="Tusenskille 2 2 2" xfId="1039" xr:uid="{00000000-0005-0000-0000-000094050000}"/>
    <cellStyle name="Tusenskille 2 2 3" xfId="1038" xr:uid="{00000000-0005-0000-0000-000095050000}"/>
    <cellStyle name="Tusenskille 2 3" xfId="156" xr:uid="{00000000-0005-0000-0000-000096050000}"/>
    <cellStyle name="Tusenskille 2 3 2" xfId="1040" xr:uid="{00000000-0005-0000-0000-000097050000}"/>
    <cellStyle name="Tusenskille 2 4" xfId="101" xr:uid="{00000000-0005-0000-0000-000098050000}"/>
    <cellStyle name="Tusenskille 2 4 2" xfId="1042" xr:uid="{00000000-0005-0000-0000-000099050000}"/>
    <cellStyle name="Tusenskille 2 4 2 2" xfId="1488" xr:uid="{00000000-0005-0000-0000-00009A050000}"/>
    <cellStyle name="Tusenskille 2 4 3" xfId="1041" xr:uid="{00000000-0005-0000-0000-00009B050000}"/>
    <cellStyle name="Tusenskille 2 4 4" xfId="1489" xr:uid="{00000000-0005-0000-0000-00009C050000}"/>
    <cellStyle name="Tusenskille 2 5" xfId="103" xr:uid="{00000000-0005-0000-0000-00009D050000}"/>
    <cellStyle name="Tusenskille 2 5 2" xfId="1044" xr:uid="{00000000-0005-0000-0000-00009E050000}"/>
    <cellStyle name="Tusenskille 2 5 3" xfId="1043" xr:uid="{00000000-0005-0000-0000-00009F050000}"/>
    <cellStyle name="Tusenskille 2 6" xfId="1045" xr:uid="{00000000-0005-0000-0000-0000A0050000}"/>
    <cellStyle name="Tusenskille 2 7" xfId="1046" xr:uid="{00000000-0005-0000-0000-0000A1050000}"/>
    <cellStyle name="Tusenskille 3" xfId="39" xr:uid="{00000000-0005-0000-0000-0000A2050000}"/>
    <cellStyle name="Tusenskille 3 2" xfId="157" xr:uid="{00000000-0005-0000-0000-0000A3050000}"/>
    <cellStyle name="Tusenskille 3 2 2" xfId="1048" xr:uid="{00000000-0005-0000-0000-0000A4050000}"/>
    <cellStyle name="Tusenskille 3 2 2 2" xfId="1490" xr:uid="{00000000-0005-0000-0000-0000A5050000}"/>
    <cellStyle name="Tusenskille 3 2 3" xfId="1049" xr:uid="{00000000-0005-0000-0000-0000A6050000}"/>
    <cellStyle name="Tusenskille 3 2 3 2" xfId="1491" xr:uid="{00000000-0005-0000-0000-0000A7050000}"/>
    <cellStyle name="Tusenskille 3 2 4" xfId="1047" xr:uid="{00000000-0005-0000-0000-0000A8050000}"/>
    <cellStyle name="Tusenskille 3 3" xfId="104" xr:uid="{00000000-0005-0000-0000-0000A9050000}"/>
    <cellStyle name="Tusenskille 3 3 2" xfId="1050" xr:uid="{00000000-0005-0000-0000-0000AA050000}"/>
    <cellStyle name="Tusenskille 3 4" xfId="1051" xr:uid="{00000000-0005-0000-0000-0000AB050000}"/>
    <cellStyle name="Tusenskille 3 4 2" xfId="1052" xr:uid="{00000000-0005-0000-0000-0000AC050000}"/>
    <cellStyle name="Tusenskille 3 4 2 2" xfId="1492" xr:uid="{00000000-0005-0000-0000-0000AD050000}"/>
    <cellStyle name="Tusenskille 3 4 3" xfId="1493" xr:uid="{00000000-0005-0000-0000-0000AE050000}"/>
    <cellStyle name="Tusenskille 3 5" xfId="1053" xr:uid="{00000000-0005-0000-0000-0000AF050000}"/>
    <cellStyle name="Tusenskille 3 5 2" xfId="1494" xr:uid="{00000000-0005-0000-0000-0000B0050000}"/>
    <cellStyle name="Tusenskille 3 6" xfId="1054" xr:uid="{00000000-0005-0000-0000-0000B1050000}"/>
    <cellStyle name="Tusenskille 3 6 2" xfId="1495" xr:uid="{00000000-0005-0000-0000-0000B2050000}"/>
    <cellStyle name="Tusenskille 3 7" xfId="1055" xr:uid="{00000000-0005-0000-0000-0000B3050000}"/>
    <cellStyle name="Tusenskille 3 7 2" xfId="1056" xr:uid="{00000000-0005-0000-0000-0000B4050000}"/>
    <cellStyle name="Tusenskille 3 7 2 2" xfId="1496" xr:uid="{00000000-0005-0000-0000-0000B5050000}"/>
    <cellStyle name="Tusenskille 3 7 3" xfId="1057" xr:uid="{00000000-0005-0000-0000-0000B6050000}"/>
    <cellStyle name="Tusenskille 3 8" xfId="1058" xr:uid="{00000000-0005-0000-0000-0000B7050000}"/>
    <cellStyle name="Tusenskille 3 8 2" xfId="1497" xr:uid="{00000000-0005-0000-0000-0000B8050000}"/>
    <cellStyle name="Tusenskille 3 8 2 2" xfId="1498" xr:uid="{00000000-0005-0000-0000-0000B9050000}"/>
    <cellStyle name="Tusenskille 3 8 3" xfId="1499" xr:uid="{00000000-0005-0000-0000-0000BA050000}"/>
    <cellStyle name="Tusenskille 3 8 4" xfId="1500" xr:uid="{00000000-0005-0000-0000-0000BB050000}"/>
    <cellStyle name="Tusenskille 3 9" xfId="1059" xr:uid="{00000000-0005-0000-0000-0000BC050000}"/>
    <cellStyle name="Tusenskille 5 2" xfId="105" xr:uid="{00000000-0005-0000-0000-0000BD050000}"/>
    <cellStyle name="Tusenskille 5 2 2" xfId="1061" xr:uid="{00000000-0005-0000-0000-0000BE050000}"/>
    <cellStyle name="Tusenskille 5 2 3" xfId="1060" xr:uid="{00000000-0005-0000-0000-0000BF050000}"/>
    <cellStyle name="Tusental 4" xfId="106" xr:uid="{00000000-0005-0000-0000-0000C0050000}"/>
    <cellStyle name="Tusental 4 2" xfId="1063" xr:uid="{00000000-0005-0000-0000-0000C1050000}"/>
    <cellStyle name="Tusental 4 3" xfId="1062" xr:uid="{00000000-0005-0000-0000-0000C2050000}"/>
    <cellStyle name="Utdata 2" xfId="107" xr:uid="{00000000-0005-0000-0000-0000C3050000}"/>
    <cellStyle name="Utdata 2 2" xfId="1064" xr:uid="{00000000-0005-0000-0000-0000C4050000}"/>
    <cellStyle name="Utdata 3" xfId="1065" xr:uid="{00000000-0005-0000-0000-0000C5050000}"/>
    <cellStyle name="Uthevingsfarge1 2" xfId="108" xr:uid="{00000000-0005-0000-0000-0000C6050000}"/>
    <cellStyle name="Uthevingsfarge1 2 2" xfId="1066" xr:uid="{00000000-0005-0000-0000-0000C7050000}"/>
    <cellStyle name="Uthevingsfarge1 3" xfId="1067" xr:uid="{00000000-0005-0000-0000-0000C8050000}"/>
    <cellStyle name="Uthevingsfarge2 2" xfId="109" xr:uid="{00000000-0005-0000-0000-0000C9050000}"/>
    <cellStyle name="Uthevingsfarge2 2 2" xfId="1068" xr:uid="{00000000-0005-0000-0000-0000CA050000}"/>
    <cellStyle name="Uthevingsfarge2 3" xfId="1069" xr:uid="{00000000-0005-0000-0000-0000CB050000}"/>
    <cellStyle name="Uthevingsfarge3 2" xfId="110" xr:uid="{00000000-0005-0000-0000-0000CC050000}"/>
    <cellStyle name="Uthevingsfarge3 2 2" xfId="1070" xr:uid="{00000000-0005-0000-0000-0000CD050000}"/>
    <cellStyle name="Uthevingsfarge3 3" xfId="1071" xr:uid="{00000000-0005-0000-0000-0000CE050000}"/>
    <cellStyle name="Uthevingsfarge4 2" xfId="111" xr:uid="{00000000-0005-0000-0000-0000CF050000}"/>
    <cellStyle name="Uthevingsfarge4 2 2" xfId="1072" xr:uid="{00000000-0005-0000-0000-0000D0050000}"/>
    <cellStyle name="Uthevingsfarge4 3" xfId="1073" xr:uid="{00000000-0005-0000-0000-0000D1050000}"/>
    <cellStyle name="Uthevingsfarge5 2" xfId="112" xr:uid="{00000000-0005-0000-0000-0000D2050000}"/>
    <cellStyle name="Uthevingsfarge5 2 2" xfId="1074" xr:uid="{00000000-0005-0000-0000-0000D3050000}"/>
    <cellStyle name="Uthevingsfarge5 3" xfId="1075" xr:uid="{00000000-0005-0000-0000-0000D4050000}"/>
    <cellStyle name="Uthevingsfarge6 2" xfId="113" xr:uid="{00000000-0005-0000-0000-0000D5050000}"/>
    <cellStyle name="Uthevingsfarge6 2 2" xfId="1076" xr:uid="{00000000-0005-0000-0000-0000D6050000}"/>
    <cellStyle name="Uthevingsfarge6 3" xfId="1077" xr:uid="{00000000-0005-0000-0000-0000D7050000}"/>
    <cellStyle name="Valuta 2" xfId="40" xr:uid="{00000000-0005-0000-0000-0000D8050000}"/>
    <cellStyle name="Valuta 2 2" xfId="1501" xr:uid="{00000000-0005-0000-0000-0000D9050000}"/>
    <cellStyle name="Varseltekst 2" xfId="114" xr:uid="{00000000-0005-0000-0000-0000DA050000}"/>
    <cellStyle name="Varseltekst 2 2" xfId="1078" xr:uid="{00000000-0005-0000-0000-0000DB050000}"/>
    <cellStyle name="Varseltekst 3" xfId="1079" xr:uid="{00000000-0005-0000-0000-0000DC050000}"/>
    <cellStyle name="Warning Text" xfId="1080" xr:uid="{00000000-0005-0000-0000-0000DD05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r@finanstilsynet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T478"/>
  <sheetViews>
    <sheetView tabSelected="1" zoomScaleNormal="100" workbookViewId="0">
      <selection activeCell="B7" sqref="B7:C7"/>
    </sheetView>
  </sheetViews>
  <sheetFormatPr baseColWidth="10" defaultColWidth="12" defaultRowHeight="11.25"/>
  <cols>
    <col min="1" max="1" width="24.5" customWidth="1"/>
    <col min="2" max="2" width="40.83203125" bestFit="1" customWidth="1"/>
    <col min="3" max="3" width="37" customWidth="1"/>
    <col min="4" max="4" width="47" bestFit="1" customWidth="1"/>
    <col min="5" max="5" width="45.1640625" customWidth="1"/>
    <col min="6" max="6" width="12" style="12"/>
    <col min="7" max="52" width="12" style="12" customWidth="1"/>
    <col min="53" max="58" width="12" style="43" customWidth="1"/>
    <col min="59" max="59" width="17.5" style="43" customWidth="1"/>
    <col min="60" max="60" width="12" style="43" customWidth="1"/>
    <col min="61" max="61" width="17.6640625" style="43" customWidth="1"/>
    <col min="62" max="63" width="12" style="43" customWidth="1"/>
    <col min="64" max="78" width="12" style="2" customWidth="1"/>
    <col min="79" max="90" width="12" style="43"/>
    <col min="91" max="16384" width="12" style="2"/>
  </cols>
  <sheetData>
    <row r="1" spans="1:98" s="24" customFormat="1">
      <c r="A1" s="45" t="s">
        <v>95</v>
      </c>
      <c r="B1" s="23" t="str">
        <f>IF(B13="","Velg Konsolidert eller ikke konsolidert",IF(B13="Konsolidert","KRT-1041","KRT-1042"))</f>
        <v>KRT-1041</v>
      </c>
      <c r="AI1" s="23">
        <f ca="1">YEAR(NOW())</f>
        <v>2026</v>
      </c>
      <c r="BA1" s="46">
        <v>1</v>
      </c>
      <c r="BB1" s="23">
        <f>D13</f>
        <v>20260331</v>
      </c>
      <c r="BC1" s="23">
        <f>A2</f>
        <v>182</v>
      </c>
      <c r="BD1" s="23">
        <f>D7</f>
        <v>0</v>
      </c>
      <c r="BE1" s="46">
        <f>D11</f>
        <v>0</v>
      </c>
      <c r="BF1" s="47" t="str">
        <f>IF(E11="1.kvartal",CONCATENATE("3"),IF(E11="1.halvår",CONCATENATE("6"),IF(E11="1.-3.kvartal",CONCATENATE("9"),IF(E11="År",CONCATENATE("12"),""))))</f>
        <v/>
      </c>
      <c r="BG1" s="23">
        <v>10</v>
      </c>
      <c r="BH1" s="23" t="s">
        <v>16</v>
      </c>
      <c r="BI1" s="23">
        <f>IF(B13="Konsolidert",2,IF(B13="Ikke Konsolidert",1,IF(B13="",-1)))</f>
        <v>2</v>
      </c>
      <c r="BJ1" s="23">
        <v>0</v>
      </c>
      <c r="BK1" s="23"/>
      <c r="CA1" s="42" t="s">
        <v>85</v>
      </c>
      <c r="CB1" s="42">
        <v>999999001</v>
      </c>
      <c r="CC1" s="42" t="s">
        <v>86</v>
      </c>
      <c r="CD1" s="42">
        <f>+CB1+1</f>
        <v>999999002</v>
      </c>
      <c r="CE1" s="42" t="s">
        <v>87</v>
      </c>
      <c r="CF1" s="42">
        <f>+CD1+1</f>
        <v>999999003</v>
      </c>
      <c r="CG1" s="42" t="s">
        <v>88</v>
      </c>
      <c r="CH1" s="42">
        <f>+CF1+1</f>
        <v>999999004</v>
      </c>
      <c r="CI1" s="42" t="s">
        <v>89</v>
      </c>
      <c r="CJ1" s="42">
        <f>+CH1+1</f>
        <v>999999005</v>
      </c>
      <c r="CK1" s="42" t="s">
        <v>90</v>
      </c>
      <c r="CL1" s="42">
        <f>+CJ1+1</f>
        <v>999999006</v>
      </c>
      <c r="CM1" s="42" t="s">
        <v>91</v>
      </c>
      <c r="CN1" s="42">
        <f>+CL1+1</f>
        <v>999999007</v>
      </c>
      <c r="CO1" s="42" t="s">
        <v>92</v>
      </c>
      <c r="CP1" s="42">
        <f>+CN1+1</f>
        <v>999999008</v>
      </c>
      <c r="CQ1" s="42" t="s">
        <v>93</v>
      </c>
      <c r="CR1" s="42">
        <f>+CP1+1</f>
        <v>999999009</v>
      </c>
      <c r="CS1" s="42" t="s">
        <v>94</v>
      </c>
      <c r="CT1" s="42">
        <f>+CR1+1</f>
        <v>999999010</v>
      </c>
    </row>
    <row r="2" spans="1:98" ht="12.75">
      <c r="A2" s="87">
        <v>182</v>
      </c>
      <c r="B2" s="2"/>
      <c r="C2" s="2"/>
      <c r="D2" s="2"/>
      <c r="E2" s="2"/>
      <c r="AI2" s="23">
        <f ca="1">(YEAR(NOW())-1)</f>
        <v>2025</v>
      </c>
      <c r="BA2" s="23" t="s">
        <v>66</v>
      </c>
      <c r="BB2" s="23" t="s">
        <v>68</v>
      </c>
      <c r="BC2" s="23" t="s">
        <v>69</v>
      </c>
      <c r="BD2" s="23" t="s">
        <v>67</v>
      </c>
      <c r="BE2" s="23" t="s">
        <v>77</v>
      </c>
      <c r="BF2" s="23" t="s">
        <v>76</v>
      </c>
      <c r="BG2" s="23" t="s">
        <v>72</v>
      </c>
      <c r="BH2" s="23" t="s">
        <v>73</v>
      </c>
      <c r="BI2" s="48" t="s">
        <v>70</v>
      </c>
      <c r="BJ2" s="23" t="s">
        <v>71</v>
      </c>
    </row>
    <row r="3" spans="1:98" ht="27.75">
      <c r="A3" s="1"/>
      <c r="B3" s="104" t="s">
        <v>12</v>
      </c>
      <c r="C3" s="104"/>
      <c r="D3" s="104"/>
      <c r="E3" s="104"/>
      <c r="BA3" s="23"/>
      <c r="BB3" s="23"/>
      <c r="BC3" s="23"/>
      <c r="BD3" s="48"/>
      <c r="BE3" s="48"/>
      <c r="BF3" s="23"/>
      <c r="BG3" s="23" t="s">
        <v>78</v>
      </c>
      <c r="BH3" s="23"/>
      <c r="BI3" s="23"/>
      <c r="BJ3" s="23"/>
    </row>
    <row r="4" spans="1:98" ht="12.75">
      <c r="A4" s="1"/>
      <c r="B4" s="3"/>
      <c r="C4" s="3"/>
      <c r="D4" s="3"/>
      <c r="E4" s="3"/>
      <c r="BB4" s="43" t="s">
        <v>75</v>
      </c>
    </row>
    <row r="5" spans="1:98" ht="12.75">
      <c r="A5" s="1"/>
      <c r="B5" s="3"/>
      <c r="C5" s="3"/>
      <c r="D5" s="3"/>
      <c r="E5" s="3"/>
    </row>
    <row r="6" spans="1:98" ht="17.100000000000001" customHeight="1">
      <c r="A6" s="1"/>
      <c r="B6" s="96" t="s">
        <v>3</v>
      </c>
      <c r="C6" s="97"/>
      <c r="D6" s="4" t="s">
        <v>4</v>
      </c>
      <c r="E6" s="4" t="s">
        <v>5</v>
      </c>
    </row>
    <row r="7" spans="1:98" ht="17.100000000000001" customHeight="1">
      <c r="A7" s="1"/>
      <c r="B7" s="105"/>
      <c r="C7" s="106"/>
      <c r="D7" s="5"/>
      <c r="E7" s="6"/>
      <c r="CA7" s="43" t="s">
        <v>81</v>
      </c>
      <c r="CB7" s="43">
        <v>1</v>
      </c>
      <c r="CC7" s="43" t="s">
        <v>97</v>
      </c>
      <c r="CD7" s="43">
        <v>1062</v>
      </c>
    </row>
    <row r="8" spans="1:98" ht="17.100000000000001" customHeight="1">
      <c r="A8" s="1"/>
      <c r="B8" s="96" t="s">
        <v>6</v>
      </c>
      <c r="C8" s="97"/>
      <c r="D8" s="4" t="s">
        <v>7</v>
      </c>
      <c r="E8" s="4" t="s">
        <v>8</v>
      </c>
    </row>
    <row r="9" spans="1:98" ht="17.100000000000001" customHeight="1">
      <c r="A9" s="1"/>
      <c r="B9" s="100"/>
      <c r="C9" s="101"/>
      <c r="D9" s="9"/>
      <c r="E9" s="9"/>
      <c r="CA9" s="43" t="s">
        <v>81</v>
      </c>
      <c r="CB9" s="43">
        <v>3</v>
      </c>
      <c r="CC9" s="43" t="s">
        <v>80</v>
      </c>
      <c r="CD9" s="43">
        <v>1061</v>
      </c>
      <c r="CE9" s="43" t="s">
        <v>97</v>
      </c>
      <c r="CF9" s="43">
        <v>1063</v>
      </c>
    </row>
    <row r="10" spans="1:98" ht="17.100000000000001" customHeight="1">
      <c r="A10" s="1"/>
      <c r="B10" s="96" t="s">
        <v>65</v>
      </c>
      <c r="C10" s="97"/>
      <c r="D10" s="4" t="s">
        <v>10</v>
      </c>
      <c r="E10" s="4" t="s">
        <v>9</v>
      </c>
    </row>
    <row r="11" spans="1:98" ht="17.100000000000001" customHeight="1">
      <c r="A11" s="1"/>
      <c r="B11" s="94" t="str">
        <f>IF(AND(D11&lt;&gt;"",E11&lt;&gt;""),CONCATENATE(RIGHT(D11,4),"-",IF(E11="1.kvartal",CONCATENATE("03-31"),IF(E11="1.halvår",CONCATENATE("06-30"),IF(E11="1.-3.kvartal",CONCATENATE("09-30"),IF(E11="År",CONCATENATE("12-31"),""))))),"")</f>
        <v/>
      </c>
      <c r="C11" s="95"/>
      <c r="D11" s="7"/>
      <c r="E11" s="8"/>
    </row>
    <row r="12" spans="1:98" ht="17.100000000000001" customHeight="1">
      <c r="A12" s="1"/>
      <c r="B12" s="98" t="s">
        <v>62</v>
      </c>
      <c r="C12" s="99"/>
      <c r="D12" s="20" t="s">
        <v>96</v>
      </c>
      <c r="E12" s="25" t="s">
        <v>15</v>
      </c>
    </row>
    <row r="13" spans="1:98" ht="17.100000000000001" customHeight="1">
      <c r="A13" s="1"/>
      <c r="B13" s="100" t="s">
        <v>164</v>
      </c>
      <c r="C13" s="101"/>
      <c r="D13" s="26">
        <v>20260331</v>
      </c>
      <c r="E13" s="11"/>
      <c r="CA13" s="43" t="s">
        <v>97</v>
      </c>
      <c r="CB13" s="43">
        <v>1064</v>
      </c>
    </row>
    <row r="14" spans="1:98" ht="14.25">
      <c r="A14" s="2"/>
      <c r="B14" s="10"/>
      <c r="C14" s="10"/>
      <c r="D14" s="2"/>
      <c r="E14" s="2"/>
    </row>
    <row r="15" spans="1:98" ht="14.25">
      <c r="A15" s="2"/>
      <c r="B15" s="10"/>
      <c r="C15" s="10"/>
      <c r="D15" s="2"/>
      <c r="E15" s="2"/>
    </row>
    <row r="16" spans="1:98" ht="14.25">
      <c r="A16" s="2"/>
      <c r="B16" s="10"/>
      <c r="C16" s="10"/>
      <c r="D16" s="2"/>
      <c r="E16" s="2"/>
    </row>
    <row r="17" spans="1:5" ht="12.75">
      <c r="A17" s="2"/>
      <c r="B17" s="96" t="s">
        <v>11</v>
      </c>
      <c r="C17" s="97"/>
      <c r="D17" s="4" t="s">
        <v>7</v>
      </c>
      <c r="E17" s="4" t="s">
        <v>8</v>
      </c>
    </row>
    <row r="18" spans="1:5" ht="12.75">
      <c r="A18" s="2"/>
      <c r="B18" s="102" t="s">
        <v>83</v>
      </c>
      <c r="C18" s="103"/>
      <c r="D18" s="40" t="s">
        <v>13</v>
      </c>
      <c r="E18" s="41" t="s">
        <v>14</v>
      </c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 ht="39" customHeight="1">
      <c r="A23" s="2"/>
      <c r="B23" s="92" t="s">
        <v>82</v>
      </c>
      <c r="C23" s="93"/>
      <c r="D23" s="93"/>
      <c r="E23" s="93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>
      <c r="A40" s="2"/>
      <c r="B40" s="2"/>
      <c r="C40" s="2"/>
      <c r="D40" s="2"/>
      <c r="E40" s="2"/>
    </row>
    <row r="41" spans="1:5">
      <c r="A41" s="2"/>
      <c r="B41" s="2"/>
      <c r="C41" s="2"/>
      <c r="D41" s="2"/>
      <c r="E41" s="2"/>
    </row>
    <row r="42" spans="1:5">
      <c r="A42" s="2"/>
      <c r="B42" s="2"/>
      <c r="C42" s="2"/>
      <c r="D42" s="2"/>
      <c r="E42" s="2"/>
    </row>
    <row r="43" spans="1:5">
      <c r="A43" s="2"/>
      <c r="B43" s="2"/>
      <c r="C43" s="2"/>
      <c r="D43" s="2"/>
      <c r="E43" s="2"/>
    </row>
    <row r="44" spans="1:5">
      <c r="A44" s="2"/>
      <c r="B44" s="2"/>
      <c r="C44" s="2"/>
      <c r="D44" s="2"/>
      <c r="E44" s="2"/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  <row r="196" spans="1:5">
      <c r="A196" s="2"/>
      <c r="B196" s="2"/>
      <c r="C196" s="2"/>
      <c r="D196" s="2"/>
      <c r="E196" s="2"/>
    </row>
    <row r="197" spans="1:5">
      <c r="A197" s="2"/>
      <c r="B197" s="2"/>
      <c r="C197" s="2"/>
      <c r="D197" s="2"/>
      <c r="E197" s="2"/>
    </row>
    <row r="198" spans="1:5">
      <c r="A198" s="2"/>
      <c r="B198" s="2"/>
      <c r="C198" s="2"/>
      <c r="D198" s="2"/>
      <c r="E198" s="2"/>
    </row>
    <row r="199" spans="1:5">
      <c r="A199" s="2"/>
      <c r="B199" s="2"/>
      <c r="C199" s="2"/>
      <c r="D199" s="2"/>
      <c r="E199" s="2"/>
    </row>
    <row r="200" spans="1:5">
      <c r="A200" s="2"/>
      <c r="B200" s="2"/>
      <c r="C200" s="2"/>
      <c r="D200" s="2"/>
      <c r="E200" s="2"/>
    </row>
    <row r="201" spans="1:5">
      <c r="A201" s="2"/>
      <c r="B201" s="2"/>
      <c r="C201" s="2"/>
      <c r="D201" s="2"/>
      <c r="E201" s="2"/>
    </row>
    <row r="202" spans="1:5">
      <c r="A202" s="2"/>
      <c r="B202" s="2"/>
      <c r="C202" s="2"/>
      <c r="D202" s="2"/>
      <c r="E202" s="2"/>
    </row>
    <row r="203" spans="1:5">
      <c r="A203" s="2"/>
      <c r="B203" s="2"/>
      <c r="C203" s="2"/>
      <c r="D203" s="2"/>
      <c r="E203" s="2"/>
    </row>
    <row r="204" spans="1:5">
      <c r="A204" s="2"/>
      <c r="B204" s="2"/>
      <c r="C204" s="2"/>
      <c r="D204" s="2"/>
      <c r="E204" s="2"/>
    </row>
    <row r="205" spans="1:5">
      <c r="A205" s="2"/>
      <c r="B205" s="2"/>
      <c r="C205" s="2"/>
      <c r="D205" s="2"/>
      <c r="E205" s="2"/>
    </row>
    <row r="206" spans="1:5">
      <c r="A206" s="2"/>
      <c r="B206" s="2"/>
      <c r="C206" s="2"/>
      <c r="D206" s="2"/>
      <c r="E206" s="2"/>
    </row>
    <row r="207" spans="1:5">
      <c r="A207" s="2"/>
      <c r="B207" s="2"/>
      <c r="C207" s="2"/>
      <c r="D207" s="2"/>
      <c r="E207" s="2"/>
    </row>
    <row r="208" spans="1:5">
      <c r="A208" s="2"/>
      <c r="B208" s="2"/>
      <c r="C208" s="2"/>
      <c r="D208" s="2"/>
      <c r="E208" s="2"/>
    </row>
    <row r="209" spans="1:5">
      <c r="A209" s="2"/>
      <c r="B209" s="2"/>
      <c r="C209" s="2"/>
      <c r="D209" s="2"/>
      <c r="E209" s="2"/>
    </row>
    <row r="210" spans="1:5">
      <c r="A210" s="2"/>
      <c r="B210" s="2"/>
      <c r="C210" s="2"/>
      <c r="D210" s="2"/>
      <c r="E210" s="2"/>
    </row>
    <row r="211" spans="1:5">
      <c r="A211" s="2"/>
      <c r="B211" s="2"/>
      <c r="C211" s="2"/>
      <c r="D211" s="2"/>
      <c r="E211" s="2"/>
    </row>
    <row r="212" spans="1:5">
      <c r="A212" s="2"/>
      <c r="B212" s="2"/>
      <c r="C212" s="2"/>
      <c r="D212" s="2"/>
      <c r="E212" s="2"/>
    </row>
    <row r="213" spans="1:5">
      <c r="A213" s="2"/>
      <c r="B213" s="2"/>
      <c r="C213" s="2"/>
      <c r="D213" s="2"/>
      <c r="E213" s="2"/>
    </row>
    <row r="214" spans="1:5">
      <c r="A214" s="2"/>
      <c r="B214" s="2"/>
      <c r="C214" s="2"/>
      <c r="D214" s="2"/>
      <c r="E214" s="2"/>
    </row>
    <row r="215" spans="1:5">
      <c r="A215" s="2"/>
      <c r="B215" s="2"/>
      <c r="C215" s="2"/>
      <c r="D215" s="2"/>
      <c r="E215" s="2"/>
    </row>
    <row r="216" spans="1:5">
      <c r="A216" s="2"/>
      <c r="B216" s="2"/>
      <c r="C216" s="2"/>
      <c r="D216" s="2"/>
      <c r="E216" s="2"/>
    </row>
    <row r="217" spans="1:5">
      <c r="A217" s="2"/>
      <c r="B217" s="2"/>
      <c r="C217" s="2"/>
      <c r="D217" s="2"/>
      <c r="E217" s="2"/>
    </row>
    <row r="218" spans="1:5">
      <c r="A218" s="2"/>
      <c r="B218" s="2"/>
      <c r="C218" s="2"/>
      <c r="D218" s="2"/>
      <c r="E218" s="2"/>
    </row>
    <row r="219" spans="1:5">
      <c r="A219" s="2"/>
      <c r="B219" s="2"/>
      <c r="C219" s="2"/>
      <c r="D219" s="2"/>
      <c r="E219" s="2"/>
    </row>
    <row r="220" spans="1:5">
      <c r="A220" s="2"/>
      <c r="B220" s="2"/>
      <c r="C220" s="2"/>
      <c r="D220" s="2"/>
      <c r="E220" s="2"/>
    </row>
    <row r="221" spans="1:5">
      <c r="A221" s="2"/>
      <c r="B221" s="2"/>
      <c r="C221" s="2"/>
      <c r="D221" s="2"/>
      <c r="E221" s="2"/>
    </row>
    <row r="222" spans="1:5">
      <c r="A222" s="2"/>
      <c r="B222" s="2"/>
      <c r="C222" s="2"/>
      <c r="D222" s="2"/>
      <c r="E222" s="2"/>
    </row>
    <row r="223" spans="1:5">
      <c r="A223" s="2"/>
      <c r="B223" s="2"/>
      <c r="C223" s="2"/>
      <c r="D223" s="2"/>
      <c r="E223" s="2"/>
    </row>
    <row r="224" spans="1:5">
      <c r="A224" s="2"/>
      <c r="B224" s="2"/>
      <c r="C224" s="2"/>
      <c r="D224" s="2"/>
      <c r="E224" s="2"/>
    </row>
    <row r="225" spans="1:5">
      <c r="A225" s="2"/>
      <c r="B225" s="2"/>
      <c r="C225" s="2"/>
      <c r="D225" s="2"/>
      <c r="E225" s="2"/>
    </row>
    <row r="226" spans="1:5">
      <c r="A226" s="2"/>
      <c r="B226" s="2"/>
      <c r="C226" s="2"/>
      <c r="D226" s="2"/>
      <c r="E226" s="2"/>
    </row>
    <row r="227" spans="1:5">
      <c r="A227" s="2"/>
      <c r="B227" s="2"/>
      <c r="C227" s="2"/>
      <c r="D227" s="2"/>
      <c r="E227" s="2"/>
    </row>
    <row r="228" spans="1:5">
      <c r="A228" s="2"/>
      <c r="B228" s="2"/>
      <c r="C228" s="2"/>
      <c r="D228" s="2"/>
      <c r="E228" s="2"/>
    </row>
    <row r="229" spans="1:5">
      <c r="A229" s="2"/>
      <c r="B229" s="2"/>
      <c r="C229" s="2"/>
      <c r="D229" s="2"/>
      <c r="E229" s="2"/>
    </row>
    <row r="230" spans="1:5">
      <c r="A230" s="2"/>
      <c r="B230" s="2"/>
      <c r="C230" s="2"/>
      <c r="D230" s="2"/>
      <c r="E230" s="2"/>
    </row>
    <row r="231" spans="1:5">
      <c r="A231" s="2"/>
      <c r="B231" s="2"/>
      <c r="C231" s="2"/>
      <c r="D231" s="2"/>
      <c r="E231" s="2"/>
    </row>
    <row r="232" spans="1:5">
      <c r="A232" s="2"/>
      <c r="B232" s="2"/>
      <c r="C232" s="2"/>
      <c r="D232" s="2"/>
      <c r="E232" s="2"/>
    </row>
    <row r="233" spans="1:5">
      <c r="A233" s="2"/>
      <c r="B233" s="2"/>
      <c r="C233" s="2"/>
      <c r="D233" s="2"/>
      <c r="E233" s="2"/>
    </row>
    <row r="234" spans="1:5">
      <c r="A234" s="2"/>
      <c r="B234" s="2"/>
      <c r="C234" s="2"/>
      <c r="D234" s="2"/>
      <c r="E234" s="2"/>
    </row>
    <row r="235" spans="1:5">
      <c r="A235" s="2"/>
      <c r="B235" s="2"/>
      <c r="C235" s="2"/>
      <c r="D235" s="2"/>
      <c r="E235" s="2"/>
    </row>
    <row r="236" spans="1:5">
      <c r="A236" s="2"/>
      <c r="B236" s="2"/>
      <c r="C236" s="2"/>
      <c r="D236" s="2"/>
      <c r="E236" s="2"/>
    </row>
    <row r="237" spans="1:5">
      <c r="A237" s="2"/>
      <c r="B237" s="2"/>
      <c r="C237" s="2"/>
      <c r="D237" s="2"/>
      <c r="E237" s="2"/>
    </row>
    <row r="238" spans="1:5">
      <c r="A238" s="2"/>
      <c r="B238" s="2"/>
      <c r="C238" s="2"/>
      <c r="D238" s="2"/>
      <c r="E238" s="2"/>
    </row>
    <row r="239" spans="1:5">
      <c r="A239" s="2"/>
      <c r="B239" s="2"/>
      <c r="C239" s="2"/>
      <c r="D239" s="2"/>
      <c r="E239" s="2"/>
    </row>
    <row r="240" spans="1:5">
      <c r="A240" s="2"/>
      <c r="B240" s="2"/>
      <c r="C240" s="2"/>
      <c r="D240" s="2"/>
      <c r="E240" s="2"/>
    </row>
    <row r="241" spans="1:5">
      <c r="A241" s="2"/>
      <c r="B241" s="2"/>
      <c r="C241" s="2"/>
      <c r="D241" s="2"/>
      <c r="E241" s="2"/>
    </row>
    <row r="242" spans="1:5">
      <c r="A242" s="2"/>
      <c r="B242" s="2"/>
      <c r="C242" s="2"/>
      <c r="D242" s="2"/>
      <c r="E242" s="2"/>
    </row>
    <row r="243" spans="1:5">
      <c r="A243" s="2"/>
      <c r="B243" s="2"/>
      <c r="C243" s="2"/>
      <c r="D243" s="2"/>
      <c r="E243" s="2"/>
    </row>
    <row r="244" spans="1:5">
      <c r="A244" s="2"/>
      <c r="B244" s="2"/>
      <c r="C244" s="2"/>
      <c r="D244" s="2"/>
      <c r="E244" s="2"/>
    </row>
    <row r="245" spans="1:5">
      <c r="A245" s="2"/>
      <c r="B245" s="2"/>
      <c r="C245" s="2"/>
      <c r="D245" s="2"/>
      <c r="E245" s="2"/>
    </row>
    <row r="246" spans="1:5">
      <c r="A246" s="2"/>
      <c r="B246" s="2"/>
      <c r="C246" s="2"/>
      <c r="D246" s="2"/>
      <c r="E246" s="2"/>
    </row>
    <row r="247" spans="1:5">
      <c r="A247" s="2"/>
      <c r="B247" s="2"/>
      <c r="C247" s="2"/>
      <c r="D247" s="2"/>
      <c r="E247" s="2"/>
    </row>
    <row r="248" spans="1:5">
      <c r="A248" s="2"/>
      <c r="B248" s="2"/>
      <c r="C248" s="2"/>
      <c r="D248" s="2"/>
      <c r="E248" s="2"/>
    </row>
    <row r="249" spans="1:5">
      <c r="A249" s="2"/>
      <c r="B249" s="2"/>
      <c r="C249" s="2"/>
      <c r="D249" s="2"/>
      <c r="E249" s="2"/>
    </row>
    <row r="250" spans="1:5">
      <c r="A250" s="2"/>
      <c r="B250" s="2"/>
      <c r="C250" s="2"/>
      <c r="D250" s="2"/>
      <c r="E250" s="2"/>
    </row>
    <row r="251" spans="1:5">
      <c r="A251" s="2"/>
      <c r="B251" s="2"/>
      <c r="C251" s="2"/>
      <c r="D251" s="2"/>
      <c r="E251" s="2"/>
    </row>
    <row r="252" spans="1:5">
      <c r="A252" s="2"/>
      <c r="B252" s="2"/>
      <c r="C252" s="2"/>
      <c r="D252" s="2"/>
      <c r="E252" s="2"/>
    </row>
    <row r="253" spans="1:5">
      <c r="A253" s="2"/>
      <c r="B253" s="2"/>
      <c r="C253" s="2"/>
      <c r="D253" s="2"/>
      <c r="E253" s="2"/>
    </row>
    <row r="254" spans="1:5">
      <c r="A254" s="2"/>
      <c r="B254" s="2"/>
      <c r="C254" s="2"/>
      <c r="D254" s="2"/>
      <c r="E254" s="2"/>
    </row>
    <row r="255" spans="1:5">
      <c r="A255" s="2"/>
      <c r="B255" s="2"/>
      <c r="C255" s="2"/>
      <c r="D255" s="2"/>
      <c r="E255" s="2"/>
    </row>
    <row r="256" spans="1:5">
      <c r="A256" s="2"/>
      <c r="B256" s="2"/>
      <c r="C256" s="2"/>
      <c r="D256" s="2"/>
      <c r="E256" s="2"/>
    </row>
    <row r="257" spans="1:5">
      <c r="A257" s="2"/>
      <c r="B257" s="2"/>
      <c r="C257" s="2"/>
      <c r="D257" s="2"/>
      <c r="E257" s="2"/>
    </row>
    <row r="258" spans="1:5">
      <c r="A258" s="2"/>
      <c r="B258" s="2"/>
      <c r="C258" s="2"/>
      <c r="D258" s="2"/>
      <c r="E258" s="2"/>
    </row>
    <row r="259" spans="1:5">
      <c r="A259" s="2"/>
      <c r="B259" s="2"/>
      <c r="C259" s="2"/>
      <c r="D259" s="2"/>
      <c r="E259" s="2"/>
    </row>
    <row r="260" spans="1:5">
      <c r="A260" s="2"/>
      <c r="B260" s="2"/>
      <c r="C260" s="2"/>
      <c r="D260" s="2"/>
      <c r="E260" s="2"/>
    </row>
    <row r="261" spans="1:5">
      <c r="A261" s="2"/>
      <c r="B261" s="2"/>
      <c r="C261" s="2"/>
      <c r="D261" s="2"/>
      <c r="E261" s="2"/>
    </row>
    <row r="262" spans="1:5">
      <c r="A262" s="2"/>
      <c r="B262" s="2"/>
      <c r="C262" s="2"/>
      <c r="D262" s="2"/>
      <c r="E262" s="2"/>
    </row>
    <row r="263" spans="1:5">
      <c r="A263" s="2"/>
      <c r="B263" s="2"/>
      <c r="C263" s="2"/>
      <c r="D263" s="2"/>
      <c r="E263" s="2"/>
    </row>
    <row r="264" spans="1:5">
      <c r="A264" s="2"/>
      <c r="B264" s="2"/>
      <c r="C264" s="2"/>
      <c r="D264" s="2"/>
      <c r="E264" s="2"/>
    </row>
    <row r="265" spans="1:5">
      <c r="A265" s="2"/>
      <c r="B265" s="2"/>
      <c r="C265" s="2"/>
      <c r="D265" s="2"/>
      <c r="E265" s="2"/>
    </row>
    <row r="266" spans="1:5">
      <c r="A266" s="2"/>
      <c r="B266" s="2"/>
      <c r="C266" s="2"/>
      <c r="D266" s="2"/>
      <c r="E266" s="2"/>
    </row>
    <row r="267" spans="1:5">
      <c r="A267" s="2"/>
      <c r="B267" s="2"/>
      <c r="C267" s="2"/>
      <c r="D267" s="2"/>
      <c r="E267" s="2"/>
    </row>
    <row r="268" spans="1:5">
      <c r="A268" s="2"/>
      <c r="B268" s="2"/>
      <c r="C268" s="2"/>
      <c r="D268" s="2"/>
      <c r="E268" s="2"/>
    </row>
    <row r="269" spans="1:5">
      <c r="A269" s="2"/>
      <c r="B269" s="2"/>
      <c r="C269" s="2"/>
      <c r="D269" s="2"/>
      <c r="E269" s="2"/>
    </row>
    <row r="270" spans="1:5">
      <c r="A270" s="2"/>
      <c r="B270" s="2"/>
      <c r="C270" s="2"/>
      <c r="D270" s="2"/>
      <c r="E270" s="2"/>
    </row>
    <row r="271" spans="1:5">
      <c r="A271" s="2"/>
      <c r="B271" s="2"/>
      <c r="C271" s="2"/>
      <c r="D271" s="2"/>
      <c r="E271" s="2"/>
    </row>
    <row r="272" spans="1:5">
      <c r="A272" s="2"/>
      <c r="B272" s="2"/>
      <c r="C272" s="2"/>
      <c r="D272" s="2"/>
      <c r="E272" s="2"/>
    </row>
    <row r="273" spans="1:5">
      <c r="A273" s="2"/>
      <c r="B273" s="2"/>
      <c r="C273" s="2"/>
      <c r="D273" s="2"/>
      <c r="E273" s="2"/>
    </row>
    <row r="274" spans="1:5">
      <c r="A274" s="2"/>
      <c r="B274" s="2"/>
      <c r="C274" s="2"/>
      <c r="D274" s="2"/>
      <c r="E274" s="2"/>
    </row>
    <row r="275" spans="1:5">
      <c r="A275" s="2"/>
      <c r="B275" s="2"/>
      <c r="C275" s="2"/>
      <c r="D275" s="2"/>
      <c r="E275" s="2"/>
    </row>
    <row r="276" spans="1:5">
      <c r="A276" s="2"/>
      <c r="B276" s="2"/>
      <c r="C276" s="2"/>
      <c r="D276" s="2"/>
      <c r="E276" s="2"/>
    </row>
    <row r="277" spans="1:5">
      <c r="A277" s="2"/>
      <c r="B277" s="2"/>
      <c r="C277" s="2"/>
      <c r="D277" s="2"/>
      <c r="E277" s="2"/>
    </row>
    <row r="278" spans="1:5">
      <c r="A278" s="2"/>
      <c r="B278" s="2"/>
      <c r="C278" s="2"/>
      <c r="D278" s="2"/>
      <c r="E278" s="2"/>
    </row>
    <row r="279" spans="1:5">
      <c r="A279" s="2"/>
      <c r="B279" s="2"/>
      <c r="C279" s="2"/>
      <c r="D279" s="2"/>
      <c r="E279" s="2"/>
    </row>
    <row r="280" spans="1:5">
      <c r="A280" s="2"/>
      <c r="B280" s="2"/>
      <c r="C280" s="2"/>
      <c r="D280" s="2"/>
      <c r="E280" s="2"/>
    </row>
    <row r="281" spans="1:5">
      <c r="A281" s="2"/>
      <c r="B281" s="2"/>
      <c r="C281" s="2"/>
      <c r="D281" s="2"/>
      <c r="E281" s="2"/>
    </row>
    <row r="282" spans="1:5">
      <c r="A282" s="2"/>
      <c r="B282" s="2"/>
      <c r="C282" s="2"/>
      <c r="D282" s="2"/>
      <c r="E282" s="2"/>
    </row>
    <row r="283" spans="1:5">
      <c r="A283" s="2"/>
      <c r="B283" s="2"/>
      <c r="C283" s="2"/>
      <c r="D283" s="2"/>
      <c r="E283" s="2"/>
    </row>
    <row r="284" spans="1:5">
      <c r="A284" s="2"/>
      <c r="B284" s="2"/>
      <c r="C284" s="2"/>
      <c r="D284" s="2"/>
      <c r="E284" s="2"/>
    </row>
    <row r="285" spans="1:5">
      <c r="A285" s="2"/>
      <c r="B285" s="2"/>
      <c r="C285" s="2"/>
      <c r="D285" s="2"/>
      <c r="E285" s="2"/>
    </row>
    <row r="286" spans="1:5">
      <c r="A286" s="2"/>
      <c r="B286" s="2"/>
      <c r="C286" s="2"/>
      <c r="D286" s="2"/>
      <c r="E286" s="2"/>
    </row>
    <row r="287" spans="1:5">
      <c r="A287" s="2"/>
      <c r="B287" s="2"/>
      <c r="C287" s="2"/>
      <c r="D287" s="2"/>
      <c r="E287" s="2"/>
    </row>
    <row r="288" spans="1:5">
      <c r="A288" s="2"/>
      <c r="B288" s="2"/>
      <c r="C288" s="2"/>
      <c r="D288" s="2"/>
      <c r="E288" s="2"/>
    </row>
    <row r="289" spans="1:5">
      <c r="A289" s="2"/>
      <c r="B289" s="2"/>
      <c r="C289" s="2"/>
      <c r="D289" s="2"/>
      <c r="E289" s="2"/>
    </row>
    <row r="290" spans="1:5">
      <c r="A290" s="2"/>
      <c r="B290" s="2"/>
      <c r="C290" s="2"/>
      <c r="D290" s="2"/>
      <c r="E290" s="2"/>
    </row>
    <row r="291" spans="1:5">
      <c r="A291" s="2"/>
      <c r="B291" s="2"/>
      <c r="C291" s="2"/>
      <c r="D291" s="2"/>
      <c r="E291" s="2"/>
    </row>
    <row r="292" spans="1:5">
      <c r="A292" s="2"/>
      <c r="B292" s="2"/>
      <c r="C292" s="2"/>
      <c r="D292" s="2"/>
      <c r="E292" s="2"/>
    </row>
    <row r="293" spans="1:5">
      <c r="A293" s="2"/>
      <c r="B293" s="2"/>
      <c r="C293" s="2"/>
      <c r="D293" s="2"/>
      <c r="E293" s="2"/>
    </row>
    <row r="294" spans="1:5">
      <c r="A294" s="2"/>
      <c r="B294" s="2"/>
      <c r="C294" s="2"/>
      <c r="D294" s="2"/>
      <c r="E294" s="2"/>
    </row>
    <row r="295" spans="1:5">
      <c r="A295" s="2"/>
      <c r="B295" s="2"/>
      <c r="C295" s="2"/>
      <c r="D295" s="2"/>
      <c r="E295" s="2"/>
    </row>
    <row r="296" spans="1:5">
      <c r="A296" s="2"/>
      <c r="B296" s="2"/>
      <c r="C296" s="2"/>
      <c r="D296" s="2"/>
      <c r="E296" s="2"/>
    </row>
    <row r="297" spans="1:5">
      <c r="A297" s="2"/>
      <c r="B297" s="2"/>
      <c r="C297" s="2"/>
      <c r="D297" s="2"/>
      <c r="E297" s="2"/>
    </row>
    <row r="298" spans="1:5">
      <c r="A298" s="2"/>
      <c r="B298" s="2"/>
      <c r="C298" s="2"/>
      <c r="D298" s="2"/>
      <c r="E298" s="2"/>
    </row>
    <row r="299" spans="1:5">
      <c r="A299" s="2"/>
      <c r="B299" s="2"/>
      <c r="C299" s="2"/>
      <c r="D299" s="2"/>
      <c r="E299" s="2"/>
    </row>
    <row r="300" spans="1:5">
      <c r="A300" s="2"/>
      <c r="B300" s="2"/>
      <c r="C300" s="2"/>
      <c r="D300" s="2"/>
      <c r="E300" s="2"/>
    </row>
    <row r="301" spans="1:5">
      <c r="A301" s="2"/>
      <c r="B301" s="2"/>
      <c r="C301" s="2"/>
      <c r="D301" s="2"/>
      <c r="E301" s="2"/>
    </row>
    <row r="302" spans="1:5">
      <c r="A302" s="2"/>
      <c r="B302" s="2"/>
      <c r="C302" s="2"/>
      <c r="D302" s="2"/>
      <c r="E302" s="2"/>
    </row>
    <row r="303" spans="1:5">
      <c r="A303" s="2"/>
      <c r="B303" s="2"/>
      <c r="C303" s="2"/>
      <c r="D303" s="2"/>
      <c r="E303" s="2"/>
    </row>
    <row r="304" spans="1:5">
      <c r="A304" s="2"/>
      <c r="B304" s="2"/>
      <c r="C304" s="2"/>
      <c r="D304" s="2"/>
      <c r="E304" s="2"/>
    </row>
    <row r="305" spans="1:5">
      <c r="A305" s="2"/>
      <c r="B305" s="2"/>
      <c r="C305" s="2"/>
      <c r="D305" s="2"/>
      <c r="E305" s="2"/>
    </row>
    <row r="306" spans="1:5">
      <c r="A306" s="2"/>
      <c r="B306" s="2"/>
      <c r="C306" s="2"/>
      <c r="D306" s="2"/>
      <c r="E306" s="2"/>
    </row>
    <row r="307" spans="1:5">
      <c r="A307" s="2"/>
      <c r="B307" s="2"/>
      <c r="C307" s="2"/>
      <c r="D307" s="2"/>
      <c r="E307" s="2"/>
    </row>
    <row r="308" spans="1:5">
      <c r="A308" s="2"/>
      <c r="B308" s="2"/>
      <c r="C308" s="2"/>
      <c r="D308" s="2"/>
      <c r="E308" s="2"/>
    </row>
    <row r="309" spans="1:5">
      <c r="A309" s="2"/>
      <c r="B309" s="2"/>
      <c r="C309" s="2"/>
      <c r="D309" s="2"/>
      <c r="E309" s="2"/>
    </row>
    <row r="310" spans="1:5">
      <c r="A310" s="2"/>
      <c r="B310" s="2"/>
      <c r="C310" s="2"/>
      <c r="D310" s="2"/>
      <c r="E310" s="2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2"/>
      <c r="B313" s="2"/>
      <c r="C313" s="2"/>
      <c r="D313" s="2"/>
      <c r="E313" s="2"/>
    </row>
    <row r="314" spans="1:5">
      <c r="A314" s="2"/>
      <c r="B314" s="2"/>
      <c r="C314" s="2"/>
      <c r="D314" s="2"/>
      <c r="E314" s="2"/>
    </row>
    <row r="315" spans="1:5">
      <c r="A315" s="2"/>
      <c r="B315" s="2"/>
      <c r="C315" s="2"/>
      <c r="D315" s="2"/>
      <c r="E315" s="2"/>
    </row>
    <row r="316" spans="1:5">
      <c r="A316" s="2"/>
      <c r="B316" s="2"/>
      <c r="C316" s="2"/>
      <c r="D316" s="2"/>
      <c r="E316" s="2"/>
    </row>
    <row r="317" spans="1:5">
      <c r="A317" s="2"/>
      <c r="B317" s="2"/>
      <c r="C317" s="2"/>
      <c r="D317" s="2"/>
      <c r="E317" s="2"/>
    </row>
    <row r="318" spans="1:5">
      <c r="A318" s="2"/>
      <c r="B318" s="2"/>
      <c r="C318" s="2"/>
      <c r="D318" s="2"/>
      <c r="E318" s="2"/>
    </row>
    <row r="319" spans="1:5">
      <c r="A319" s="2"/>
      <c r="B319" s="2"/>
      <c r="C319" s="2"/>
      <c r="D319" s="2"/>
      <c r="E319" s="2"/>
    </row>
    <row r="320" spans="1:5">
      <c r="A320" s="2"/>
      <c r="B320" s="2"/>
      <c r="C320" s="2"/>
      <c r="D320" s="2"/>
      <c r="E320" s="2"/>
    </row>
    <row r="321" spans="1:5">
      <c r="A321" s="2"/>
      <c r="B321" s="2"/>
      <c r="C321" s="2"/>
      <c r="D321" s="2"/>
      <c r="E321" s="2"/>
    </row>
    <row r="322" spans="1:5">
      <c r="A322" s="2"/>
      <c r="B322" s="2"/>
      <c r="C322" s="2"/>
      <c r="D322" s="2"/>
      <c r="E322" s="2"/>
    </row>
    <row r="323" spans="1:5">
      <c r="A323" s="2"/>
      <c r="B323" s="2"/>
      <c r="C323" s="2"/>
      <c r="D323" s="2"/>
      <c r="E323" s="2"/>
    </row>
    <row r="324" spans="1:5">
      <c r="A324" s="2"/>
      <c r="B324" s="2"/>
      <c r="C324" s="2"/>
      <c r="D324" s="2"/>
      <c r="E324" s="2"/>
    </row>
    <row r="325" spans="1:5">
      <c r="A325" s="2"/>
      <c r="B325" s="2"/>
      <c r="C325" s="2"/>
      <c r="D325" s="2"/>
      <c r="E325" s="2"/>
    </row>
    <row r="326" spans="1:5">
      <c r="A326" s="2"/>
      <c r="B326" s="2"/>
      <c r="C326" s="2"/>
      <c r="D326" s="2"/>
      <c r="E326" s="2"/>
    </row>
    <row r="327" spans="1:5">
      <c r="A327" s="2"/>
      <c r="B327" s="2"/>
      <c r="C327" s="2"/>
      <c r="D327" s="2"/>
      <c r="E327" s="2"/>
    </row>
    <row r="328" spans="1:5">
      <c r="A328" s="2"/>
      <c r="B328" s="2"/>
      <c r="C328" s="2"/>
      <c r="D328" s="2"/>
      <c r="E328" s="2"/>
    </row>
    <row r="329" spans="1:5">
      <c r="A329" s="2"/>
      <c r="B329" s="2"/>
      <c r="C329" s="2"/>
      <c r="D329" s="2"/>
      <c r="E329" s="2"/>
    </row>
    <row r="330" spans="1:5">
      <c r="A330" s="2"/>
      <c r="B330" s="2"/>
      <c r="C330" s="2"/>
      <c r="D330" s="2"/>
      <c r="E330" s="2"/>
    </row>
    <row r="331" spans="1:5">
      <c r="A331" s="2"/>
      <c r="B331" s="2"/>
      <c r="C331" s="2"/>
      <c r="D331" s="2"/>
      <c r="E331" s="2"/>
    </row>
    <row r="332" spans="1:5">
      <c r="A332" s="2"/>
      <c r="B332" s="2"/>
      <c r="C332" s="2"/>
      <c r="D332" s="2"/>
      <c r="E332" s="2"/>
    </row>
    <row r="333" spans="1:5">
      <c r="A333" s="2"/>
      <c r="B333" s="2"/>
      <c r="C333" s="2"/>
      <c r="D333" s="2"/>
      <c r="E333" s="2"/>
    </row>
    <row r="334" spans="1:5">
      <c r="A334" s="2"/>
      <c r="B334" s="2"/>
      <c r="C334" s="2"/>
      <c r="D334" s="2"/>
      <c r="E334" s="2"/>
    </row>
    <row r="335" spans="1:5">
      <c r="A335" s="2"/>
      <c r="B335" s="2"/>
      <c r="C335" s="2"/>
      <c r="D335" s="2"/>
      <c r="E335" s="2"/>
    </row>
    <row r="336" spans="1:5">
      <c r="A336" s="2"/>
      <c r="B336" s="2"/>
      <c r="C336" s="2"/>
      <c r="D336" s="2"/>
      <c r="E336" s="2"/>
    </row>
    <row r="337" spans="1:5">
      <c r="A337" s="2"/>
      <c r="B337" s="2"/>
      <c r="C337" s="2"/>
      <c r="D337" s="2"/>
      <c r="E337" s="2"/>
    </row>
    <row r="338" spans="1:5">
      <c r="A338" s="2"/>
      <c r="B338" s="2"/>
      <c r="C338" s="2"/>
      <c r="D338" s="2"/>
      <c r="E338" s="2"/>
    </row>
    <row r="339" spans="1:5">
      <c r="A339" s="2"/>
      <c r="B339" s="2"/>
      <c r="C339" s="2"/>
      <c r="D339" s="2"/>
      <c r="E339" s="2"/>
    </row>
    <row r="340" spans="1:5">
      <c r="A340" s="2"/>
      <c r="B340" s="2"/>
      <c r="C340" s="2"/>
      <c r="D340" s="2"/>
      <c r="E340" s="2"/>
    </row>
    <row r="341" spans="1:5">
      <c r="A341" s="2"/>
      <c r="B341" s="2"/>
      <c r="C341" s="2"/>
      <c r="D341" s="2"/>
      <c r="E341" s="2"/>
    </row>
    <row r="342" spans="1:5">
      <c r="A342" s="2"/>
      <c r="B342" s="2"/>
      <c r="C342" s="2"/>
      <c r="D342" s="2"/>
      <c r="E342" s="2"/>
    </row>
    <row r="343" spans="1:5">
      <c r="A343" s="2"/>
      <c r="B343" s="2"/>
      <c r="C343" s="2"/>
      <c r="D343" s="2"/>
      <c r="E343" s="2"/>
    </row>
    <row r="344" spans="1:5">
      <c r="A344" s="2"/>
      <c r="B344" s="2"/>
      <c r="C344" s="2"/>
      <c r="D344" s="2"/>
      <c r="E344" s="2"/>
    </row>
    <row r="345" spans="1:5">
      <c r="A345" s="2"/>
      <c r="B345" s="2"/>
      <c r="C345" s="2"/>
      <c r="D345" s="2"/>
      <c r="E345" s="2"/>
    </row>
    <row r="346" spans="1:5">
      <c r="A346" s="2"/>
      <c r="B346" s="2"/>
      <c r="C346" s="2"/>
      <c r="D346" s="2"/>
      <c r="E346" s="2"/>
    </row>
    <row r="347" spans="1:5">
      <c r="A347" s="2"/>
      <c r="B347" s="2"/>
      <c r="C347" s="2"/>
      <c r="D347" s="2"/>
      <c r="E347" s="2"/>
    </row>
    <row r="348" spans="1:5">
      <c r="A348" s="2"/>
      <c r="B348" s="2"/>
      <c r="C348" s="2"/>
      <c r="D348" s="2"/>
      <c r="E348" s="2"/>
    </row>
    <row r="349" spans="1:5">
      <c r="A349" s="2"/>
      <c r="B349" s="2"/>
      <c r="C349" s="2"/>
      <c r="D349" s="2"/>
      <c r="E349" s="2"/>
    </row>
    <row r="350" spans="1:5">
      <c r="A350" s="2"/>
      <c r="B350" s="2"/>
      <c r="C350" s="2"/>
      <c r="D350" s="2"/>
      <c r="E350" s="2"/>
    </row>
    <row r="351" spans="1:5">
      <c r="A351" s="2"/>
      <c r="B351" s="2"/>
      <c r="C351" s="2"/>
      <c r="D351" s="2"/>
      <c r="E351" s="2"/>
    </row>
    <row r="352" spans="1:5">
      <c r="A352" s="2"/>
      <c r="B352" s="2"/>
      <c r="C352" s="2"/>
      <c r="D352" s="2"/>
      <c r="E352" s="2"/>
    </row>
    <row r="353" spans="1:5">
      <c r="A353" s="2"/>
      <c r="B353" s="2"/>
      <c r="C353" s="2"/>
      <c r="D353" s="2"/>
      <c r="E353" s="2"/>
    </row>
    <row r="354" spans="1:5">
      <c r="A354" s="2"/>
      <c r="B354" s="2"/>
      <c r="C354" s="2"/>
      <c r="D354" s="2"/>
      <c r="E354" s="2"/>
    </row>
    <row r="355" spans="1:5">
      <c r="A355" s="2"/>
      <c r="B355" s="2"/>
      <c r="C355" s="2"/>
      <c r="D355" s="2"/>
      <c r="E355" s="2"/>
    </row>
    <row r="356" spans="1:5">
      <c r="A356" s="2"/>
      <c r="B356" s="2"/>
      <c r="C356" s="2"/>
      <c r="D356" s="2"/>
      <c r="E356" s="2"/>
    </row>
    <row r="357" spans="1:5">
      <c r="A357" s="2"/>
      <c r="B357" s="2"/>
      <c r="C357" s="2"/>
      <c r="D357" s="2"/>
      <c r="E357" s="2"/>
    </row>
    <row r="358" spans="1:5">
      <c r="A358" s="2"/>
      <c r="B358" s="2"/>
      <c r="C358" s="2"/>
      <c r="D358" s="2"/>
      <c r="E358" s="2"/>
    </row>
    <row r="359" spans="1:5">
      <c r="A359" s="2"/>
      <c r="B359" s="2"/>
      <c r="C359" s="2"/>
      <c r="D359" s="2"/>
      <c r="E359" s="2"/>
    </row>
    <row r="360" spans="1:5">
      <c r="A360" s="2"/>
      <c r="B360" s="2"/>
      <c r="C360" s="2"/>
      <c r="D360" s="2"/>
      <c r="E360" s="2"/>
    </row>
    <row r="361" spans="1:5">
      <c r="A361" s="2"/>
      <c r="B361" s="2"/>
      <c r="C361" s="2"/>
      <c r="D361" s="2"/>
      <c r="E361" s="2"/>
    </row>
    <row r="362" spans="1:5">
      <c r="A362" s="2"/>
      <c r="B362" s="2"/>
      <c r="C362" s="2"/>
      <c r="D362" s="2"/>
      <c r="E362" s="2"/>
    </row>
    <row r="363" spans="1:5">
      <c r="A363" s="2"/>
      <c r="B363" s="2"/>
      <c r="C363" s="2"/>
      <c r="D363" s="2"/>
      <c r="E363" s="2"/>
    </row>
    <row r="364" spans="1:5">
      <c r="A364" s="2"/>
      <c r="B364" s="2"/>
      <c r="C364" s="2"/>
      <c r="D364" s="2"/>
      <c r="E364" s="2"/>
    </row>
    <row r="365" spans="1:5">
      <c r="A365" s="2"/>
      <c r="B365" s="2"/>
      <c r="C365" s="2"/>
      <c r="D365" s="2"/>
      <c r="E365" s="2"/>
    </row>
    <row r="366" spans="1:5">
      <c r="A366" s="2"/>
      <c r="B366" s="2"/>
      <c r="C366" s="2"/>
      <c r="D366" s="2"/>
      <c r="E366" s="2"/>
    </row>
    <row r="367" spans="1:5">
      <c r="A367" s="2"/>
      <c r="B367" s="2"/>
      <c r="C367" s="2"/>
      <c r="D367" s="2"/>
      <c r="E367" s="2"/>
    </row>
    <row r="368" spans="1:5">
      <c r="A368" s="2"/>
      <c r="B368" s="2"/>
      <c r="C368" s="2"/>
      <c r="D368" s="2"/>
      <c r="E368" s="2"/>
    </row>
    <row r="369" spans="1:5">
      <c r="A369" s="2"/>
      <c r="B369" s="2"/>
      <c r="C369" s="2"/>
      <c r="D369" s="2"/>
      <c r="E369" s="2"/>
    </row>
    <row r="370" spans="1:5">
      <c r="A370" s="2"/>
      <c r="B370" s="2"/>
      <c r="C370" s="2"/>
      <c r="D370" s="2"/>
      <c r="E370" s="2"/>
    </row>
    <row r="371" spans="1:5">
      <c r="A371" s="2"/>
      <c r="B371" s="2"/>
      <c r="C371" s="2"/>
      <c r="D371" s="2"/>
      <c r="E371" s="2"/>
    </row>
    <row r="372" spans="1:5">
      <c r="A372" s="2"/>
      <c r="B372" s="2"/>
      <c r="C372" s="2"/>
      <c r="D372" s="2"/>
      <c r="E372" s="2"/>
    </row>
    <row r="373" spans="1:5">
      <c r="A373" s="2"/>
      <c r="B373" s="2"/>
      <c r="C373" s="2"/>
      <c r="D373" s="2"/>
      <c r="E373" s="2"/>
    </row>
    <row r="374" spans="1:5">
      <c r="A374" s="2"/>
      <c r="B374" s="2"/>
      <c r="C374" s="2"/>
      <c r="D374" s="2"/>
      <c r="E374" s="2"/>
    </row>
    <row r="375" spans="1:5">
      <c r="A375" s="2"/>
      <c r="B375" s="2"/>
      <c r="C375" s="2"/>
      <c r="D375" s="2"/>
      <c r="E375" s="2"/>
    </row>
    <row r="376" spans="1:5">
      <c r="A376" s="2"/>
      <c r="B376" s="2"/>
      <c r="C376" s="2"/>
      <c r="D376" s="2"/>
      <c r="E376" s="2"/>
    </row>
    <row r="377" spans="1:5">
      <c r="A377" s="2"/>
      <c r="B377" s="2"/>
      <c r="C377" s="2"/>
      <c r="D377" s="2"/>
      <c r="E377" s="2"/>
    </row>
    <row r="378" spans="1:5">
      <c r="A378" s="2"/>
      <c r="B378" s="2"/>
      <c r="C378" s="2"/>
      <c r="D378" s="2"/>
      <c r="E378" s="2"/>
    </row>
    <row r="379" spans="1:5">
      <c r="A379" s="2"/>
      <c r="B379" s="2"/>
      <c r="C379" s="2"/>
      <c r="D379" s="2"/>
      <c r="E379" s="2"/>
    </row>
    <row r="380" spans="1:5">
      <c r="A380" s="2"/>
      <c r="B380" s="2"/>
      <c r="C380" s="2"/>
      <c r="D380" s="2"/>
      <c r="E380" s="2"/>
    </row>
    <row r="381" spans="1:5">
      <c r="A381" s="2"/>
      <c r="B381" s="2"/>
      <c r="C381" s="2"/>
      <c r="D381" s="2"/>
      <c r="E381" s="2"/>
    </row>
    <row r="382" spans="1:5">
      <c r="A382" s="2"/>
      <c r="B382" s="2"/>
      <c r="C382" s="2"/>
      <c r="D382" s="2"/>
      <c r="E382" s="2"/>
    </row>
    <row r="383" spans="1:5">
      <c r="A383" s="2"/>
      <c r="B383" s="2"/>
      <c r="C383" s="2"/>
      <c r="D383" s="2"/>
      <c r="E383" s="2"/>
    </row>
    <row r="384" spans="1:5">
      <c r="A384" s="2"/>
      <c r="B384" s="2"/>
      <c r="C384" s="2"/>
      <c r="D384" s="2"/>
      <c r="E384" s="2"/>
    </row>
    <row r="385" spans="1:5">
      <c r="A385" s="2"/>
      <c r="B385" s="2"/>
      <c r="C385" s="2"/>
      <c r="D385" s="2"/>
      <c r="E385" s="2"/>
    </row>
    <row r="386" spans="1:5">
      <c r="A386" s="2"/>
      <c r="B386" s="2"/>
      <c r="C386" s="2"/>
      <c r="D386" s="2"/>
      <c r="E386" s="2"/>
    </row>
    <row r="387" spans="1:5">
      <c r="A387" s="2"/>
      <c r="B387" s="2"/>
      <c r="C387" s="2"/>
      <c r="D387" s="2"/>
      <c r="E387" s="2"/>
    </row>
    <row r="388" spans="1:5">
      <c r="A388" s="2"/>
      <c r="B388" s="2"/>
      <c r="C388" s="2"/>
      <c r="D388" s="2"/>
      <c r="E388" s="2"/>
    </row>
    <row r="389" spans="1:5">
      <c r="A389" s="2"/>
      <c r="B389" s="2"/>
      <c r="C389" s="2"/>
      <c r="D389" s="2"/>
      <c r="E389" s="2"/>
    </row>
    <row r="390" spans="1:5">
      <c r="A390" s="2"/>
      <c r="B390" s="2"/>
      <c r="C390" s="2"/>
      <c r="D390" s="2"/>
      <c r="E390" s="2"/>
    </row>
    <row r="391" spans="1:5">
      <c r="A391" s="2"/>
      <c r="B391" s="2"/>
      <c r="C391" s="2"/>
      <c r="D391" s="2"/>
      <c r="E391" s="2"/>
    </row>
    <row r="392" spans="1:5">
      <c r="A392" s="2"/>
      <c r="B392" s="2"/>
      <c r="C392" s="2"/>
      <c r="D392" s="2"/>
      <c r="E392" s="2"/>
    </row>
    <row r="393" spans="1:5">
      <c r="A393" s="2"/>
      <c r="B393" s="2"/>
      <c r="C393" s="2"/>
      <c r="D393" s="2"/>
      <c r="E393" s="2"/>
    </row>
    <row r="394" spans="1:5">
      <c r="A394" s="2"/>
      <c r="B394" s="2"/>
      <c r="C394" s="2"/>
      <c r="D394" s="2"/>
      <c r="E394" s="2"/>
    </row>
    <row r="395" spans="1:5">
      <c r="A395" s="2"/>
      <c r="B395" s="2"/>
      <c r="C395" s="2"/>
      <c r="D395" s="2"/>
      <c r="E395" s="2"/>
    </row>
    <row r="396" spans="1:5">
      <c r="A396" s="2"/>
      <c r="B396" s="2"/>
      <c r="C396" s="2"/>
      <c r="D396" s="2"/>
      <c r="E396" s="2"/>
    </row>
    <row r="397" spans="1:5">
      <c r="A397" s="2"/>
      <c r="B397" s="2"/>
      <c r="C397" s="2"/>
      <c r="D397" s="2"/>
      <c r="E397" s="2"/>
    </row>
    <row r="398" spans="1:5">
      <c r="A398" s="2"/>
      <c r="B398" s="2"/>
      <c r="C398" s="2"/>
      <c r="D398" s="2"/>
      <c r="E398" s="2"/>
    </row>
    <row r="399" spans="1:5">
      <c r="A399" s="2"/>
      <c r="B399" s="2"/>
      <c r="C399" s="2"/>
      <c r="D399" s="2"/>
      <c r="E399" s="2"/>
    </row>
    <row r="400" spans="1:5">
      <c r="A400" s="2"/>
      <c r="B400" s="2"/>
      <c r="C400" s="2"/>
      <c r="D400" s="2"/>
      <c r="E400" s="2"/>
    </row>
    <row r="401" spans="1:5">
      <c r="A401" s="2"/>
      <c r="B401" s="2"/>
      <c r="C401" s="2"/>
      <c r="D401" s="2"/>
      <c r="E401" s="2"/>
    </row>
    <row r="402" spans="1:5">
      <c r="A402" s="2"/>
      <c r="B402" s="2"/>
      <c r="C402" s="2"/>
      <c r="D402" s="2"/>
      <c r="E402" s="2"/>
    </row>
    <row r="403" spans="1:5">
      <c r="A403" s="2"/>
      <c r="B403" s="2"/>
      <c r="C403" s="2"/>
      <c r="D403" s="2"/>
      <c r="E403" s="2"/>
    </row>
    <row r="404" spans="1:5">
      <c r="A404" s="2"/>
      <c r="B404" s="2"/>
      <c r="C404" s="2"/>
      <c r="D404" s="2"/>
      <c r="E404" s="2"/>
    </row>
    <row r="405" spans="1:5">
      <c r="A405" s="2"/>
      <c r="B405" s="2"/>
      <c r="C405" s="2"/>
      <c r="D405" s="2"/>
      <c r="E405" s="2"/>
    </row>
    <row r="406" spans="1:5">
      <c r="A406" s="2"/>
      <c r="B406" s="2"/>
      <c r="C406" s="2"/>
      <c r="D406" s="2"/>
      <c r="E406" s="2"/>
    </row>
    <row r="407" spans="1:5">
      <c r="A407" s="2"/>
      <c r="B407" s="2"/>
      <c r="C407" s="2"/>
      <c r="D407" s="2"/>
      <c r="E407" s="2"/>
    </row>
    <row r="408" spans="1:5">
      <c r="A408" s="2"/>
      <c r="B408" s="2"/>
      <c r="C408" s="2"/>
      <c r="D408" s="2"/>
      <c r="E408" s="2"/>
    </row>
    <row r="409" spans="1:5">
      <c r="A409" s="2"/>
      <c r="B409" s="2"/>
      <c r="C409" s="2"/>
      <c r="D409" s="2"/>
      <c r="E409" s="2"/>
    </row>
    <row r="410" spans="1:5">
      <c r="A410" s="2"/>
      <c r="B410" s="2"/>
      <c r="C410" s="2"/>
      <c r="D410" s="2"/>
      <c r="E410" s="2"/>
    </row>
    <row r="411" spans="1:5">
      <c r="A411" s="2"/>
      <c r="B411" s="2"/>
      <c r="C411" s="2"/>
      <c r="D411" s="2"/>
      <c r="E411" s="2"/>
    </row>
    <row r="412" spans="1:5">
      <c r="A412" s="2"/>
      <c r="B412" s="2"/>
      <c r="C412" s="2"/>
      <c r="D412" s="2"/>
      <c r="E412" s="2"/>
    </row>
    <row r="413" spans="1:5">
      <c r="A413" s="2"/>
      <c r="B413" s="2"/>
      <c r="C413" s="2"/>
      <c r="D413" s="2"/>
      <c r="E413" s="2"/>
    </row>
    <row r="414" spans="1:5">
      <c r="A414" s="2"/>
      <c r="B414" s="2"/>
      <c r="C414" s="2"/>
      <c r="D414" s="2"/>
      <c r="E414" s="2"/>
    </row>
    <row r="415" spans="1:5">
      <c r="A415" s="2"/>
      <c r="B415" s="2"/>
      <c r="C415" s="2"/>
      <c r="D415" s="2"/>
      <c r="E415" s="2"/>
    </row>
    <row r="416" spans="1:5">
      <c r="A416" s="2"/>
      <c r="B416" s="2"/>
      <c r="C416" s="2"/>
      <c r="D416" s="2"/>
      <c r="E416" s="2"/>
    </row>
    <row r="417" spans="1:5">
      <c r="A417" s="2"/>
      <c r="B417" s="2"/>
      <c r="C417" s="2"/>
      <c r="D417" s="2"/>
      <c r="E417" s="2"/>
    </row>
    <row r="418" spans="1:5">
      <c r="A418" s="2"/>
      <c r="B418" s="2"/>
      <c r="C418" s="2"/>
      <c r="D418" s="2"/>
      <c r="E418" s="2"/>
    </row>
    <row r="419" spans="1:5">
      <c r="A419" s="2"/>
      <c r="B419" s="2"/>
      <c r="C419" s="2"/>
      <c r="D419" s="2"/>
      <c r="E419" s="2"/>
    </row>
    <row r="420" spans="1:5">
      <c r="A420" s="2"/>
      <c r="B420" s="2"/>
      <c r="C420" s="2"/>
      <c r="D420" s="2"/>
      <c r="E420" s="2"/>
    </row>
    <row r="421" spans="1:5">
      <c r="A421" s="2"/>
      <c r="B421" s="2"/>
      <c r="C421" s="2"/>
      <c r="D421" s="2"/>
      <c r="E421" s="2"/>
    </row>
    <row r="422" spans="1:5">
      <c r="A422" s="2"/>
      <c r="B422" s="2"/>
      <c r="C422" s="2"/>
      <c r="D422" s="2"/>
      <c r="E422" s="2"/>
    </row>
    <row r="423" spans="1:5">
      <c r="A423" s="2"/>
      <c r="B423" s="2"/>
      <c r="C423" s="2"/>
      <c r="D423" s="2"/>
      <c r="E423" s="2"/>
    </row>
    <row r="424" spans="1:5">
      <c r="A424" s="2"/>
      <c r="B424" s="2"/>
      <c r="C424" s="2"/>
      <c r="D424" s="2"/>
      <c r="E424" s="2"/>
    </row>
    <row r="425" spans="1:5">
      <c r="A425" s="2"/>
      <c r="B425" s="2"/>
      <c r="C425" s="2"/>
      <c r="D425" s="2"/>
      <c r="E425" s="2"/>
    </row>
    <row r="426" spans="1:5">
      <c r="A426" s="2"/>
      <c r="B426" s="2"/>
      <c r="C426" s="2"/>
      <c r="D426" s="2"/>
      <c r="E426" s="2"/>
    </row>
    <row r="427" spans="1:5">
      <c r="A427" s="2"/>
      <c r="B427" s="2"/>
      <c r="C427" s="2"/>
      <c r="D427" s="2"/>
      <c r="E427" s="2"/>
    </row>
    <row r="428" spans="1:5">
      <c r="A428" s="2"/>
      <c r="B428" s="2"/>
      <c r="C428" s="2"/>
      <c r="D428" s="2"/>
      <c r="E428" s="2"/>
    </row>
    <row r="429" spans="1:5">
      <c r="A429" s="2"/>
      <c r="B429" s="2"/>
      <c r="C429" s="2"/>
      <c r="D429" s="2"/>
      <c r="E429" s="2"/>
    </row>
    <row r="430" spans="1:5">
      <c r="A430" s="2"/>
      <c r="B430" s="2"/>
      <c r="C430" s="2"/>
      <c r="D430" s="2"/>
      <c r="E430" s="2"/>
    </row>
    <row r="431" spans="1:5">
      <c r="A431" s="2"/>
      <c r="B431" s="2"/>
      <c r="C431" s="2"/>
      <c r="D431" s="2"/>
      <c r="E431" s="2"/>
    </row>
    <row r="432" spans="1:5">
      <c r="A432" s="2"/>
      <c r="B432" s="2"/>
      <c r="C432" s="2"/>
      <c r="D432" s="2"/>
      <c r="E432" s="2"/>
    </row>
    <row r="433" spans="1:5">
      <c r="A433" s="2"/>
      <c r="B433" s="2"/>
      <c r="C433" s="2"/>
      <c r="D433" s="2"/>
      <c r="E433" s="2"/>
    </row>
    <row r="434" spans="1:5">
      <c r="A434" s="2"/>
      <c r="B434" s="2"/>
      <c r="C434" s="2"/>
      <c r="D434" s="2"/>
      <c r="E434" s="2"/>
    </row>
    <row r="435" spans="1:5">
      <c r="A435" s="2"/>
      <c r="B435" s="2"/>
      <c r="C435" s="2"/>
      <c r="D435" s="2"/>
      <c r="E435" s="2"/>
    </row>
    <row r="436" spans="1:5">
      <c r="A436" s="2"/>
      <c r="B436" s="2"/>
      <c r="C436" s="2"/>
      <c r="D436" s="2"/>
      <c r="E436" s="2"/>
    </row>
    <row r="437" spans="1:5">
      <c r="A437" s="2"/>
      <c r="B437" s="2"/>
      <c r="C437" s="2"/>
      <c r="D437" s="2"/>
      <c r="E437" s="2"/>
    </row>
    <row r="438" spans="1:5">
      <c r="A438" s="2"/>
      <c r="B438" s="2"/>
      <c r="C438" s="2"/>
      <c r="D438" s="2"/>
      <c r="E438" s="2"/>
    </row>
    <row r="439" spans="1:5">
      <c r="A439" s="2"/>
      <c r="B439" s="2"/>
      <c r="C439" s="2"/>
      <c r="D439" s="2"/>
      <c r="E439" s="2"/>
    </row>
    <row r="440" spans="1:5">
      <c r="A440" s="2"/>
      <c r="B440" s="2"/>
      <c r="C440" s="2"/>
      <c r="D440" s="2"/>
      <c r="E440" s="2"/>
    </row>
    <row r="441" spans="1:5">
      <c r="A441" s="2"/>
      <c r="B441" s="2"/>
      <c r="C441" s="2"/>
      <c r="D441" s="2"/>
      <c r="E441" s="2"/>
    </row>
    <row r="442" spans="1:5">
      <c r="A442" s="2"/>
      <c r="B442" s="2"/>
      <c r="C442" s="2"/>
      <c r="D442" s="2"/>
      <c r="E442" s="2"/>
    </row>
    <row r="443" spans="1:5">
      <c r="A443" s="2"/>
      <c r="B443" s="2"/>
      <c r="C443" s="2"/>
      <c r="D443" s="2"/>
      <c r="E443" s="2"/>
    </row>
    <row r="444" spans="1:5">
      <c r="A444" s="2"/>
      <c r="B444" s="2"/>
      <c r="C444" s="2"/>
      <c r="D444" s="2"/>
      <c r="E444" s="2"/>
    </row>
    <row r="445" spans="1:5">
      <c r="A445" s="2"/>
      <c r="B445" s="2"/>
      <c r="C445" s="2"/>
      <c r="D445" s="2"/>
      <c r="E445" s="2"/>
    </row>
    <row r="446" spans="1:5">
      <c r="A446" s="2"/>
      <c r="B446" s="2"/>
      <c r="C446" s="2"/>
      <c r="D446" s="2"/>
      <c r="E446" s="2"/>
    </row>
    <row r="447" spans="1:5">
      <c r="A447" s="2"/>
      <c r="B447" s="2"/>
      <c r="C447" s="2"/>
      <c r="D447" s="2"/>
      <c r="E447" s="2"/>
    </row>
    <row r="448" spans="1:5">
      <c r="A448" s="2"/>
      <c r="B448" s="2"/>
      <c r="C448" s="2"/>
      <c r="D448" s="2"/>
      <c r="E448" s="2"/>
    </row>
    <row r="449" spans="1:5">
      <c r="A449" s="2"/>
      <c r="B449" s="2"/>
      <c r="C449" s="2"/>
      <c r="D449" s="2"/>
      <c r="E449" s="2"/>
    </row>
    <row r="450" spans="1:5">
      <c r="A450" s="2"/>
      <c r="B450" s="2"/>
      <c r="C450" s="2"/>
      <c r="D450" s="2"/>
      <c r="E450" s="2"/>
    </row>
    <row r="451" spans="1:5">
      <c r="A451" s="2"/>
      <c r="B451" s="2"/>
      <c r="C451" s="2"/>
      <c r="D451" s="2"/>
      <c r="E451" s="2"/>
    </row>
    <row r="452" spans="1:5">
      <c r="A452" s="2"/>
      <c r="B452" s="2"/>
      <c r="C452" s="2"/>
      <c r="D452" s="2"/>
      <c r="E452" s="2"/>
    </row>
    <row r="453" spans="1:5">
      <c r="A453" s="2"/>
      <c r="B453" s="2"/>
      <c r="C453" s="2"/>
      <c r="D453" s="2"/>
      <c r="E453" s="2"/>
    </row>
    <row r="454" spans="1:5">
      <c r="A454" s="2"/>
      <c r="B454" s="2"/>
      <c r="C454" s="2"/>
      <c r="D454" s="2"/>
      <c r="E454" s="2"/>
    </row>
    <row r="455" spans="1:5">
      <c r="A455" s="2"/>
      <c r="B455" s="2"/>
      <c r="C455" s="2"/>
      <c r="D455" s="2"/>
      <c r="E455" s="2"/>
    </row>
    <row r="456" spans="1:5">
      <c r="A456" s="2"/>
      <c r="B456" s="2"/>
      <c r="C456" s="2"/>
      <c r="D456" s="2"/>
      <c r="E456" s="2"/>
    </row>
    <row r="457" spans="1:5">
      <c r="A457" s="2"/>
      <c r="B457" s="2"/>
      <c r="C457" s="2"/>
      <c r="D457" s="2"/>
      <c r="E457" s="2"/>
    </row>
    <row r="458" spans="1:5">
      <c r="A458" s="2"/>
      <c r="B458" s="2"/>
      <c r="C458" s="2"/>
      <c r="D458" s="2"/>
      <c r="E458" s="2"/>
    </row>
    <row r="459" spans="1:5">
      <c r="A459" s="2"/>
      <c r="B459" s="2"/>
      <c r="C459" s="2"/>
      <c r="D459" s="2"/>
      <c r="E459" s="2"/>
    </row>
    <row r="460" spans="1:5">
      <c r="A460" s="2"/>
      <c r="B460" s="2"/>
      <c r="C460" s="2"/>
      <c r="D460" s="2"/>
      <c r="E460" s="2"/>
    </row>
    <row r="461" spans="1:5">
      <c r="A461" s="2"/>
      <c r="B461" s="2"/>
      <c r="C461" s="2"/>
      <c r="D461" s="2"/>
      <c r="E461" s="2"/>
    </row>
    <row r="462" spans="1:5">
      <c r="A462" s="2"/>
      <c r="B462" s="2"/>
      <c r="C462" s="2"/>
      <c r="D462" s="2"/>
      <c r="E462" s="2"/>
    </row>
    <row r="463" spans="1:5">
      <c r="A463" s="2"/>
      <c r="B463" s="2"/>
      <c r="C463" s="2"/>
      <c r="D463" s="2"/>
      <c r="E463" s="2"/>
    </row>
    <row r="464" spans="1:5">
      <c r="A464" s="2"/>
      <c r="B464" s="2"/>
      <c r="C464" s="2"/>
      <c r="D464" s="2"/>
      <c r="E464" s="2"/>
    </row>
    <row r="465" spans="1:5">
      <c r="A465" s="2"/>
      <c r="B465" s="2"/>
      <c r="C465" s="2"/>
      <c r="D465" s="2"/>
      <c r="E465" s="2"/>
    </row>
    <row r="466" spans="1:5">
      <c r="A466" s="2"/>
      <c r="B466" s="2"/>
      <c r="C466" s="2"/>
      <c r="D466" s="2"/>
      <c r="E466" s="2"/>
    </row>
    <row r="467" spans="1:5">
      <c r="A467" s="2"/>
      <c r="B467" s="2"/>
      <c r="C467" s="2"/>
      <c r="D467" s="2"/>
      <c r="E467" s="2"/>
    </row>
    <row r="468" spans="1:5">
      <c r="A468" s="2"/>
      <c r="B468" s="2"/>
      <c r="C468" s="2"/>
      <c r="D468" s="2"/>
      <c r="E468" s="2"/>
    </row>
    <row r="469" spans="1:5">
      <c r="A469" s="2"/>
      <c r="B469" s="2"/>
      <c r="C469" s="2"/>
      <c r="D469" s="2"/>
      <c r="E469" s="2"/>
    </row>
    <row r="470" spans="1:5">
      <c r="A470" s="2"/>
      <c r="B470" s="2"/>
      <c r="C470" s="2"/>
      <c r="D470" s="2"/>
      <c r="E470" s="2"/>
    </row>
    <row r="471" spans="1:5">
      <c r="A471" s="2"/>
      <c r="B471" s="2"/>
      <c r="C471" s="2"/>
      <c r="D471" s="2"/>
      <c r="E471" s="2"/>
    </row>
    <row r="472" spans="1:5">
      <c r="A472" s="2"/>
      <c r="B472" s="2"/>
      <c r="C472" s="2"/>
      <c r="D472" s="2"/>
      <c r="E472" s="2"/>
    </row>
    <row r="473" spans="1:5">
      <c r="A473" s="2"/>
      <c r="B473" s="2"/>
      <c r="C473" s="2"/>
      <c r="D473" s="2"/>
      <c r="E473" s="2"/>
    </row>
    <row r="474" spans="1:5">
      <c r="A474" s="2"/>
      <c r="B474" s="2"/>
      <c r="C474" s="2"/>
      <c r="D474" s="2"/>
      <c r="E474" s="2"/>
    </row>
    <row r="475" spans="1:5">
      <c r="A475" s="2"/>
      <c r="B475" s="2"/>
      <c r="C475" s="2"/>
      <c r="D475" s="2"/>
      <c r="E475" s="2"/>
    </row>
    <row r="476" spans="1:5">
      <c r="A476" s="2"/>
      <c r="B476" s="2"/>
      <c r="C476" s="2"/>
      <c r="D476" s="2"/>
      <c r="E476" s="2"/>
    </row>
    <row r="477" spans="1:5">
      <c r="A477" s="2"/>
      <c r="B477" s="2"/>
      <c r="C477" s="2"/>
      <c r="D477" s="2"/>
      <c r="E477" s="2"/>
    </row>
    <row r="478" spans="1:5">
      <c r="A478" s="2"/>
      <c r="B478" s="2"/>
      <c r="C478" s="2"/>
      <c r="D478" s="2"/>
      <c r="E478" s="2"/>
    </row>
  </sheetData>
  <sheetProtection algorithmName="SHA-512" hashValue="UhMuCkqag1KPgRKjN/1dFQWcmph7SDK+GmT6PQMrKPowfSku6wMWy8UCVxXjbWcTpaZVNIfJ41LKWZBJkAdf7w==" saltValue="0P5/Kdzx1t46in5SZ7EidQ==" spinCount="100000" sheet="1" objects="1" scenarios="1"/>
  <mergeCells count="12">
    <mergeCell ref="B3:E3"/>
    <mergeCell ref="B6:C6"/>
    <mergeCell ref="B7:C7"/>
    <mergeCell ref="B8:C8"/>
    <mergeCell ref="B10:C10"/>
    <mergeCell ref="B9:C9"/>
    <mergeCell ref="B23:E23"/>
    <mergeCell ref="B11:C11"/>
    <mergeCell ref="B17:C17"/>
    <mergeCell ref="B12:C12"/>
    <mergeCell ref="B13:C13"/>
    <mergeCell ref="B18:C18"/>
  </mergeCells>
  <dataValidations count="4">
    <dataValidation type="list" allowBlank="1" showInputMessage="1" showErrorMessage="1" sqref="D11" xr:uid="{00000000-0002-0000-0000-000000000000}">
      <formula1>$AI$1:$AI$2</formula1>
    </dataValidation>
    <dataValidation type="list" allowBlank="1" showInputMessage="1" showErrorMessage="1" sqref="E13" xr:uid="{00000000-0002-0000-0000-000001000000}">
      <formula1>"IFRS,NGAAP"</formula1>
    </dataValidation>
    <dataValidation type="list" allowBlank="1" showInputMessage="1" showErrorMessage="1" sqref="E11" xr:uid="{00000000-0002-0000-0000-000002000000}">
      <formula1>"1.kvartal,1.halvår,1.-3.kvartal,År"</formula1>
    </dataValidation>
    <dataValidation type="list" allowBlank="1" showInputMessage="1" showErrorMessage="1" sqref="B13:C13" xr:uid="{00000000-0002-0000-0000-000003000000}">
      <formula1>"Konsolidert,Ikke konsolidert"</formula1>
    </dataValidation>
  </dataValidations>
  <hyperlinks>
    <hyperlink ref="D18" r:id="rId1" xr:uid="{00000000-0004-0000-0000-000000000000}"/>
  </hyperlinks>
  <pageMargins left="0.7" right="0.7" top="0.75" bottom="0.75" header="0.3" footer="0.3"/>
  <pageSetup paperSize="9"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H269"/>
  <sheetViews>
    <sheetView zoomScaleNormal="100" workbookViewId="0">
      <selection activeCell="C5" sqref="C5"/>
    </sheetView>
  </sheetViews>
  <sheetFormatPr baseColWidth="10" defaultColWidth="12" defaultRowHeight="11.25"/>
  <cols>
    <col min="1" max="1" width="7" style="66" customWidth="1"/>
    <col min="2" max="2" width="101.5" style="2" bestFit="1" customWidth="1"/>
    <col min="3" max="4" width="15.5" style="38" bestFit="1" customWidth="1"/>
    <col min="5" max="5" width="8.83203125" style="2" customWidth="1"/>
    <col min="6" max="6" width="8.83203125" style="38" customWidth="1"/>
    <col min="7" max="7" width="24" style="81" customWidth="1"/>
    <col min="8" max="10" width="12" style="82" customWidth="1"/>
    <col min="11" max="12" width="3" style="43" customWidth="1"/>
    <col min="13" max="15" width="12" style="43" customWidth="1"/>
    <col min="16" max="16" width="40.83203125" style="43" customWidth="1"/>
    <col min="17" max="78" width="12" style="43" customWidth="1"/>
    <col min="79" max="82" width="12" style="43"/>
    <col min="83" max="84" width="12" style="86"/>
    <col min="85" max="138" width="12" style="43"/>
    <col min="139" max="16384" width="12" style="2"/>
  </cols>
  <sheetData>
    <row r="1" spans="1:82" ht="18">
      <c r="A1" s="62"/>
      <c r="B1" s="45">
        <f>Forside!B7</f>
        <v>0</v>
      </c>
      <c r="C1" s="27"/>
      <c r="D1" s="28"/>
      <c r="E1" s="13"/>
      <c r="F1" s="27"/>
      <c r="G1" s="73"/>
      <c r="H1" s="43"/>
      <c r="I1" s="43"/>
      <c r="J1" s="43"/>
      <c r="BH1" s="23" t="s">
        <v>74</v>
      </c>
    </row>
    <row r="2" spans="1:82" ht="25.5" customHeight="1" thickBot="1">
      <c r="A2" s="62"/>
      <c r="B2" s="49" t="s">
        <v>98</v>
      </c>
      <c r="C2" s="27"/>
      <c r="D2" s="29"/>
      <c r="E2" s="14"/>
      <c r="F2" s="27"/>
      <c r="G2" s="43"/>
      <c r="H2" s="43"/>
      <c r="I2" s="43"/>
      <c r="J2" s="43"/>
      <c r="BH2" s="23" t="s">
        <v>73</v>
      </c>
    </row>
    <row r="3" spans="1:82" ht="12.75">
      <c r="A3" s="63"/>
      <c r="B3" s="22" t="s">
        <v>2</v>
      </c>
      <c r="C3" s="30" t="str">
        <f>IF(Forside!$E$11="Hele året", Forside!$D$11,Forside!$E$11 &amp; " " &amp;Forside!$D$11)</f>
        <v xml:space="preserve"> </v>
      </c>
      <c r="D3" s="30" t="str">
        <f>IF(Forside!$E$11="Hele året", (Forside!$D$11-1),Forside!$E$11 &amp; " " &amp;Forside!$D$11-1)</f>
        <v xml:space="preserve"> -1</v>
      </c>
      <c r="E3" s="107" t="s">
        <v>160</v>
      </c>
      <c r="F3" s="108"/>
      <c r="G3" s="43"/>
      <c r="H3" s="43"/>
      <c r="I3" s="43"/>
      <c r="J3" s="43"/>
    </row>
    <row r="4" spans="1:82" ht="12" thickBot="1">
      <c r="A4" s="53"/>
      <c r="B4" s="21">
        <f>Forside!E13</f>
        <v>0</v>
      </c>
      <c r="C4" s="31" t="s">
        <v>0</v>
      </c>
      <c r="D4" s="31" t="s">
        <v>0</v>
      </c>
      <c r="E4" s="109"/>
      <c r="F4" s="110"/>
      <c r="G4" s="43"/>
      <c r="H4" s="43"/>
      <c r="I4" s="43"/>
      <c r="J4" s="43"/>
    </row>
    <row r="5" spans="1:82" ht="12.75">
      <c r="A5" s="53" t="s">
        <v>17</v>
      </c>
      <c r="B5" s="15" t="s">
        <v>48</v>
      </c>
      <c r="C5" s="32"/>
      <c r="D5" s="85"/>
      <c r="E5" s="83"/>
      <c r="F5" s="39"/>
      <c r="G5" s="74"/>
      <c r="H5" s="43"/>
      <c r="I5" s="43"/>
      <c r="J5" s="43"/>
      <c r="CA5" s="88" t="s">
        <v>79</v>
      </c>
      <c r="CB5" s="89">
        <v>4</v>
      </c>
      <c r="CC5" s="88" t="s">
        <v>80</v>
      </c>
      <c r="CD5" s="89">
        <v>57</v>
      </c>
    </row>
    <row r="6" spans="1:82" ht="12.75">
      <c r="A6" s="53" t="s">
        <v>18</v>
      </c>
      <c r="B6" s="16" t="s">
        <v>49</v>
      </c>
      <c r="C6" s="34"/>
      <c r="D6" s="35"/>
      <c r="E6" s="83"/>
      <c r="F6" s="39"/>
      <c r="G6" s="43"/>
      <c r="H6" s="43"/>
      <c r="I6" s="43"/>
      <c r="J6" s="43"/>
      <c r="CA6" s="88" t="s">
        <v>79</v>
      </c>
      <c r="CB6" s="89">
        <v>5</v>
      </c>
      <c r="CC6" s="88" t="s">
        <v>80</v>
      </c>
      <c r="CD6" s="89">
        <v>58</v>
      </c>
    </row>
    <row r="7" spans="1:82" ht="12.75">
      <c r="A7" s="53"/>
      <c r="B7" s="17" t="s">
        <v>1</v>
      </c>
      <c r="C7" s="34"/>
      <c r="D7" s="35"/>
      <c r="E7" s="84">
        <f>C5-C6</f>
        <v>0</v>
      </c>
      <c r="F7" s="84">
        <f>D5-D6</f>
        <v>0</v>
      </c>
      <c r="G7" s="44" t="str">
        <f>IF(ROUND(C7,0)&lt;&gt;(ROUND(E7,0)),"Oppgitt netto rente avviker fra beløp i post 1 og 2", IF(ROUND(D7,0)&lt;&gt;(ROUND(F7,0)),"Oppgitt netto rente avviker fra beløp i post 1 og 2",""))</f>
        <v/>
      </c>
      <c r="H7" s="43"/>
      <c r="I7" s="43"/>
      <c r="J7" s="43"/>
      <c r="CA7" s="88" t="s">
        <v>79</v>
      </c>
      <c r="CB7" s="89">
        <v>6</v>
      </c>
      <c r="CC7" s="88" t="s">
        <v>80</v>
      </c>
      <c r="CD7" s="89">
        <v>59</v>
      </c>
    </row>
    <row r="8" spans="1:82" ht="12.75">
      <c r="A8" s="53" t="s">
        <v>19</v>
      </c>
      <c r="B8" s="16" t="s">
        <v>50</v>
      </c>
      <c r="C8" s="32"/>
      <c r="D8" s="33"/>
      <c r="E8" s="83"/>
      <c r="F8" s="39"/>
      <c r="G8" s="43"/>
      <c r="H8" s="43"/>
      <c r="I8" s="43"/>
      <c r="J8" s="43"/>
      <c r="CA8" s="88" t="s">
        <v>79</v>
      </c>
      <c r="CB8" s="89">
        <v>7</v>
      </c>
      <c r="CC8" s="88" t="s">
        <v>80</v>
      </c>
      <c r="CD8" s="89">
        <v>60</v>
      </c>
    </row>
    <row r="9" spans="1:82" ht="12.75">
      <c r="A9" s="53" t="s">
        <v>20</v>
      </c>
      <c r="B9" s="16" t="s">
        <v>51</v>
      </c>
      <c r="C9" s="34"/>
      <c r="D9" s="35"/>
      <c r="E9" s="83"/>
      <c r="F9" s="39"/>
      <c r="G9" s="43"/>
      <c r="H9" s="43"/>
      <c r="I9" s="43"/>
      <c r="J9" s="43"/>
      <c r="CA9" s="88" t="s">
        <v>79</v>
      </c>
      <c r="CB9" s="89">
        <v>8</v>
      </c>
      <c r="CC9" s="88" t="s">
        <v>80</v>
      </c>
      <c r="CD9" s="89">
        <v>61</v>
      </c>
    </row>
    <row r="10" spans="1:82" ht="12.75">
      <c r="A10" s="53" t="s">
        <v>21</v>
      </c>
      <c r="B10" s="16" t="s">
        <v>52</v>
      </c>
      <c r="C10" s="34"/>
      <c r="D10" s="35"/>
      <c r="E10" s="83"/>
      <c r="F10" s="39"/>
      <c r="G10" s="43"/>
      <c r="H10" s="43"/>
      <c r="I10" s="43"/>
      <c r="J10" s="43"/>
      <c r="CA10" s="88" t="s">
        <v>79</v>
      </c>
      <c r="CB10" s="89">
        <v>9</v>
      </c>
      <c r="CC10" s="88" t="s">
        <v>80</v>
      </c>
      <c r="CD10" s="89">
        <v>62</v>
      </c>
    </row>
    <row r="11" spans="1:82" ht="12.75">
      <c r="A11" s="61" t="s">
        <v>22</v>
      </c>
      <c r="B11" s="58" t="s">
        <v>104</v>
      </c>
      <c r="C11" s="32"/>
      <c r="D11" s="33"/>
      <c r="E11" s="84">
        <f>C12+C13+C14+C15+C16</f>
        <v>0</v>
      </c>
      <c r="F11" s="84">
        <f>D12+D13+D14+D15+D16</f>
        <v>0</v>
      </c>
      <c r="G11" s="44" t="str">
        <f>IF(ROUND(C11,0)&lt;&gt;(ROUND(E11,0)),"Post 6 skal tilsvare summen av 6.1-6.5",IF(ROUND(D11,0)&lt;&gt;(ROUND(F11,0)),"Post 6 skal tilsvare summen av 6.1-6.5",""))</f>
        <v/>
      </c>
      <c r="H11" s="43"/>
      <c r="I11" s="43"/>
      <c r="J11" s="43"/>
      <c r="CA11" s="88" t="s">
        <v>79</v>
      </c>
      <c r="CB11" s="89">
        <v>11</v>
      </c>
      <c r="CC11" s="88" t="s">
        <v>80</v>
      </c>
      <c r="CD11" s="89">
        <v>64</v>
      </c>
    </row>
    <row r="12" spans="1:82" ht="12.75">
      <c r="A12" s="55" t="s">
        <v>63</v>
      </c>
      <c r="B12" s="16" t="s">
        <v>53</v>
      </c>
      <c r="C12" s="34"/>
      <c r="D12" s="35"/>
      <c r="E12" s="83"/>
      <c r="F12" s="39"/>
      <c r="G12" s="43"/>
      <c r="H12" s="43"/>
      <c r="I12" s="43"/>
      <c r="J12" s="43"/>
      <c r="CA12" s="88" t="s">
        <v>79</v>
      </c>
      <c r="CB12" s="89">
        <v>12</v>
      </c>
      <c r="CC12" s="88" t="s">
        <v>80</v>
      </c>
      <c r="CD12" s="89">
        <v>65</v>
      </c>
    </row>
    <row r="13" spans="1:82" ht="12.75">
      <c r="A13" s="55" t="s">
        <v>120</v>
      </c>
      <c r="B13" s="51" t="s">
        <v>105</v>
      </c>
      <c r="C13" s="34"/>
      <c r="D13" s="35"/>
      <c r="E13" s="83"/>
      <c r="F13" s="39"/>
      <c r="G13" s="73"/>
      <c r="H13" s="43"/>
      <c r="I13" s="43"/>
      <c r="J13" s="43"/>
      <c r="CA13" s="88" t="s">
        <v>79</v>
      </c>
      <c r="CB13" s="89">
        <v>13</v>
      </c>
      <c r="CC13" s="88" t="s">
        <v>80</v>
      </c>
      <c r="CD13" s="89">
        <v>66</v>
      </c>
    </row>
    <row r="14" spans="1:82" ht="12.75">
      <c r="A14" s="55" t="s">
        <v>121</v>
      </c>
      <c r="B14" s="51" t="s">
        <v>107</v>
      </c>
      <c r="C14" s="32"/>
      <c r="D14" s="33"/>
      <c r="E14" s="83"/>
      <c r="F14" s="39"/>
      <c r="G14" s="73"/>
      <c r="H14" s="43"/>
      <c r="I14" s="43"/>
      <c r="J14" s="43"/>
      <c r="CA14" s="88" t="s">
        <v>79</v>
      </c>
      <c r="CB14" s="89">
        <v>14</v>
      </c>
      <c r="CC14" s="88" t="s">
        <v>80</v>
      </c>
      <c r="CD14" s="89">
        <v>67</v>
      </c>
    </row>
    <row r="15" spans="1:82" ht="12.75">
      <c r="A15" s="55" t="s">
        <v>122</v>
      </c>
      <c r="B15" s="51" t="s">
        <v>106</v>
      </c>
      <c r="C15" s="34"/>
      <c r="D15" s="35"/>
      <c r="E15" s="83"/>
      <c r="F15" s="39"/>
      <c r="G15" s="73"/>
      <c r="H15" s="43"/>
      <c r="I15" s="43"/>
      <c r="J15" s="43"/>
      <c r="CA15" s="88" t="s">
        <v>79</v>
      </c>
      <c r="CB15" s="89">
        <v>15</v>
      </c>
      <c r="CC15" s="88" t="s">
        <v>80</v>
      </c>
      <c r="CD15" s="89">
        <v>68</v>
      </c>
    </row>
    <row r="16" spans="1:82" ht="12.75">
      <c r="A16" s="55" t="s">
        <v>123</v>
      </c>
      <c r="B16" s="16" t="s">
        <v>54</v>
      </c>
      <c r="C16" s="34"/>
      <c r="D16" s="35"/>
      <c r="E16" s="83"/>
      <c r="F16" s="39"/>
      <c r="G16" s="43"/>
      <c r="H16" s="43"/>
      <c r="I16" s="43"/>
      <c r="J16" s="43"/>
      <c r="CA16" s="88" t="s">
        <v>79</v>
      </c>
      <c r="CB16" s="89">
        <v>16</v>
      </c>
      <c r="CC16" s="88" t="s">
        <v>80</v>
      </c>
      <c r="CD16" s="89">
        <v>69</v>
      </c>
    </row>
    <row r="17" spans="1:82" ht="12.75">
      <c r="A17" s="53" t="s">
        <v>23</v>
      </c>
      <c r="B17" s="16" t="s">
        <v>55</v>
      </c>
      <c r="C17" s="32"/>
      <c r="D17" s="33"/>
      <c r="E17" s="83"/>
      <c r="F17" s="39"/>
      <c r="G17" s="43"/>
      <c r="H17" s="43"/>
      <c r="I17" s="43"/>
      <c r="J17" s="43"/>
      <c r="CA17" s="88" t="s">
        <v>79</v>
      </c>
      <c r="CB17" s="89">
        <v>19</v>
      </c>
      <c r="CC17" s="88" t="s">
        <v>80</v>
      </c>
      <c r="CD17" s="89">
        <v>72</v>
      </c>
    </row>
    <row r="18" spans="1:82" ht="15">
      <c r="A18" s="53" t="s">
        <v>64</v>
      </c>
      <c r="B18" s="51" t="s">
        <v>56</v>
      </c>
      <c r="C18" s="34"/>
      <c r="D18" s="35"/>
      <c r="E18" s="83"/>
      <c r="F18" s="39"/>
      <c r="G18" s="75"/>
      <c r="H18" s="43"/>
      <c r="I18" s="43"/>
      <c r="J18" s="43"/>
      <c r="M18" s="76"/>
      <c r="CA18" s="88" t="s">
        <v>79</v>
      </c>
      <c r="CB18" s="89">
        <v>20</v>
      </c>
      <c r="CC18" s="88" t="s">
        <v>80</v>
      </c>
      <c r="CD18" s="89">
        <v>73</v>
      </c>
    </row>
    <row r="19" spans="1:82" ht="12.75">
      <c r="A19" s="53" t="s">
        <v>24</v>
      </c>
      <c r="B19" s="16" t="s">
        <v>84</v>
      </c>
      <c r="C19" s="34"/>
      <c r="D19" s="35"/>
      <c r="E19" s="83"/>
      <c r="F19" s="39"/>
      <c r="G19" s="43"/>
      <c r="H19" s="43"/>
      <c r="I19" s="43"/>
      <c r="J19" s="43"/>
      <c r="CA19" s="88" t="s">
        <v>79</v>
      </c>
      <c r="CB19" s="89">
        <v>21</v>
      </c>
      <c r="CC19" s="88" t="s">
        <v>80</v>
      </c>
      <c r="CD19" s="89">
        <v>74</v>
      </c>
    </row>
    <row r="20" spans="1:82" ht="12.75">
      <c r="A20" s="53" t="s">
        <v>25</v>
      </c>
      <c r="B20" s="16" t="s">
        <v>57</v>
      </c>
      <c r="C20" s="32"/>
      <c r="D20" s="33"/>
      <c r="E20" s="83"/>
      <c r="F20" s="39"/>
      <c r="G20" s="73"/>
      <c r="H20" s="43"/>
      <c r="I20" s="43"/>
      <c r="J20" s="43"/>
      <c r="CA20" s="88" t="s">
        <v>79</v>
      </c>
      <c r="CB20" s="89">
        <v>23</v>
      </c>
      <c r="CC20" s="88" t="s">
        <v>80</v>
      </c>
      <c r="CD20" s="89">
        <v>76</v>
      </c>
    </row>
    <row r="21" spans="1:82" ht="23.25">
      <c r="A21" s="61" t="s">
        <v>26</v>
      </c>
      <c r="B21" s="69" t="s">
        <v>133</v>
      </c>
      <c r="C21" s="34"/>
      <c r="D21" s="35"/>
      <c r="E21" s="83"/>
      <c r="F21" s="39"/>
      <c r="G21" s="43"/>
      <c r="H21" s="43"/>
      <c r="I21" s="43"/>
      <c r="J21" s="43"/>
      <c r="CA21" s="88" t="s">
        <v>79</v>
      </c>
      <c r="CB21" s="89">
        <v>24</v>
      </c>
      <c r="CC21" s="88" t="s">
        <v>80</v>
      </c>
      <c r="CD21" s="89">
        <v>77</v>
      </c>
    </row>
    <row r="22" spans="1:82" ht="15">
      <c r="A22" s="56" t="s">
        <v>124</v>
      </c>
      <c r="B22" s="68" t="s">
        <v>108</v>
      </c>
      <c r="C22" s="34"/>
      <c r="D22" s="35"/>
      <c r="E22" s="83"/>
      <c r="F22" s="39"/>
      <c r="G22" s="77"/>
      <c r="H22" s="43"/>
      <c r="I22" s="43"/>
      <c r="J22" s="43"/>
      <c r="CA22" s="88" t="s">
        <v>79</v>
      </c>
      <c r="CB22" s="89">
        <v>1075</v>
      </c>
      <c r="CC22" s="88" t="s">
        <v>80</v>
      </c>
      <c r="CD22" s="89">
        <v>1078</v>
      </c>
    </row>
    <row r="23" spans="1:82" ht="15">
      <c r="A23" s="56" t="s">
        <v>125</v>
      </c>
      <c r="B23" s="68" t="s">
        <v>109</v>
      </c>
      <c r="C23" s="32"/>
      <c r="D23" s="33"/>
      <c r="E23" s="83"/>
      <c r="F23" s="39"/>
      <c r="G23" s="77"/>
      <c r="H23" s="43"/>
      <c r="I23" s="43"/>
      <c r="J23" s="43"/>
      <c r="CA23" s="88" t="s">
        <v>79</v>
      </c>
      <c r="CB23" s="89">
        <v>1076</v>
      </c>
      <c r="CC23" s="88" t="s">
        <v>80</v>
      </c>
      <c r="CD23" s="89">
        <v>1079</v>
      </c>
    </row>
    <row r="24" spans="1:82" ht="15">
      <c r="A24" s="56" t="s">
        <v>126</v>
      </c>
      <c r="B24" s="68" t="s">
        <v>110</v>
      </c>
      <c r="C24" s="34"/>
      <c r="D24" s="35"/>
      <c r="E24" s="83"/>
      <c r="F24" s="39"/>
      <c r="G24" s="77"/>
      <c r="H24" s="43"/>
      <c r="I24" s="43"/>
      <c r="J24" s="43"/>
      <c r="CA24" s="88" t="s">
        <v>79</v>
      </c>
      <c r="CB24" s="89">
        <v>1077</v>
      </c>
      <c r="CC24" s="88" t="s">
        <v>80</v>
      </c>
      <c r="CD24" s="89">
        <v>1080</v>
      </c>
    </row>
    <row r="25" spans="1:82" ht="12.75">
      <c r="A25" s="61" t="s">
        <v>27</v>
      </c>
      <c r="B25" s="58" t="s">
        <v>132</v>
      </c>
      <c r="C25" s="34"/>
      <c r="D25" s="35"/>
      <c r="E25" s="83"/>
      <c r="F25" s="39"/>
      <c r="G25" s="73"/>
      <c r="H25" s="43"/>
      <c r="I25" s="43"/>
      <c r="J25" s="43"/>
      <c r="CA25" s="88" t="s">
        <v>79</v>
      </c>
      <c r="CB25" s="89">
        <v>26</v>
      </c>
      <c r="CC25" s="88" t="s">
        <v>80</v>
      </c>
      <c r="CD25" s="89">
        <v>79</v>
      </c>
    </row>
    <row r="26" spans="1:82" ht="12.75">
      <c r="A26" s="61" t="s">
        <v>28</v>
      </c>
      <c r="B26" s="69" t="s">
        <v>111</v>
      </c>
      <c r="C26" s="32"/>
      <c r="D26" s="33"/>
      <c r="E26" s="83"/>
      <c r="F26" s="39"/>
      <c r="G26" s="73"/>
      <c r="H26" s="43"/>
      <c r="I26" s="43"/>
      <c r="J26" s="43"/>
      <c r="CA26" s="88" t="s">
        <v>79</v>
      </c>
      <c r="CB26" s="89">
        <v>27</v>
      </c>
      <c r="CC26" s="88" t="s">
        <v>80</v>
      </c>
      <c r="CD26" s="89">
        <v>80</v>
      </c>
    </row>
    <row r="27" spans="1:82" ht="12.75">
      <c r="A27" s="53" t="s">
        <v>29</v>
      </c>
      <c r="B27" s="67" t="s">
        <v>112</v>
      </c>
      <c r="C27" s="34"/>
      <c r="D27" s="35"/>
      <c r="E27" s="84">
        <f>C7+C8+C9-C10+C11+C17-C18-C19-C20-C21-C25-C26</f>
        <v>0</v>
      </c>
      <c r="F27" s="84">
        <f>D7+D8+D9-D10+D11+D17-D18-D19-D20-D21-D25-D26</f>
        <v>0</v>
      </c>
      <c r="G27" s="44" t="str">
        <f>IF(ROUND(C27,0)&lt;&gt;(ROUND(E27,0)),"Aggregering av resultatpostene (post 1-13) avviker fra oppgitt resultat (sjekk fortegn)",IF(ROUND(D27,0)&lt;&gt;(ROUND(F27,0)),"Aggregering av resultatpostene (post 1-13) avviker fra oppgitt resultat (sjekk fortegn)",""))</f>
        <v/>
      </c>
      <c r="H27" s="43"/>
      <c r="I27" s="43"/>
      <c r="J27" s="43"/>
      <c r="CA27" s="88" t="s">
        <v>79</v>
      </c>
      <c r="CB27" s="89">
        <v>28</v>
      </c>
      <c r="CC27" s="88" t="s">
        <v>80</v>
      </c>
      <c r="CD27" s="89">
        <v>81</v>
      </c>
    </row>
    <row r="28" spans="1:82" ht="12.75">
      <c r="A28" s="53" t="s">
        <v>30</v>
      </c>
      <c r="B28" s="70" t="s">
        <v>113</v>
      </c>
      <c r="C28" s="34"/>
      <c r="D28" s="35"/>
      <c r="E28" s="83"/>
      <c r="F28" s="39"/>
      <c r="G28" s="44" t="str">
        <f>IF(ISBLANK(C28),"Skatt på resultat fra videreført virksomhet må fylles ut",IF(ISBLANK(D28),"Skatt på resultat fra videreført virksomhet må fylles ut",""))</f>
        <v>Skatt på resultat fra videreført virksomhet må fylles ut</v>
      </c>
      <c r="H28" s="43"/>
      <c r="I28" s="43"/>
      <c r="J28" s="43"/>
      <c r="CA28" s="88" t="s">
        <v>79</v>
      </c>
      <c r="CB28" s="89">
        <v>29</v>
      </c>
      <c r="CC28" s="88" t="s">
        <v>80</v>
      </c>
      <c r="CD28" s="89">
        <v>82</v>
      </c>
    </row>
    <row r="29" spans="1:82" ht="12.75">
      <c r="A29" s="53" t="s">
        <v>31</v>
      </c>
      <c r="B29" s="67" t="s">
        <v>114</v>
      </c>
      <c r="C29" s="32"/>
      <c r="D29" s="33"/>
      <c r="E29" s="84">
        <f>C27-C28</f>
        <v>0</v>
      </c>
      <c r="F29" s="84">
        <f>D27-D28</f>
        <v>0</v>
      </c>
      <c r="G29" s="44" t="str">
        <f>IF(ROUND(C29,0)&lt;&gt;(ROUND(E29,0)),"Aggregering av resultatpostene (post 1-15) avviker fra oppgitt resultat (sjekk fortegn)",IF(ROUND(D29,0)&lt;&gt;(ROUND(F29,0)),"Aggregering av resultatpostene (post 1-15) avviker fra oppgitt resultat (sjekk fortegn)",""))</f>
        <v/>
      </c>
      <c r="H29" s="43"/>
      <c r="I29" s="43"/>
      <c r="J29" s="43"/>
      <c r="CA29" s="88" t="s">
        <v>79</v>
      </c>
      <c r="CB29" s="89">
        <v>30</v>
      </c>
      <c r="CC29" s="88" t="s">
        <v>80</v>
      </c>
      <c r="CD29" s="89">
        <v>83</v>
      </c>
    </row>
    <row r="30" spans="1:82" ht="12.75">
      <c r="A30" s="53" t="s">
        <v>32</v>
      </c>
      <c r="B30" s="51" t="s">
        <v>115</v>
      </c>
      <c r="C30" s="34"/>
      <c r="D30" s="35"/>
      <c r="E30" s="83"/>
      <c r="F30" s="39"/>
      <c r="G30" s="73"/>
      <c r="H30" s="43"/>
      <c r="I30" s="43"/>
      <c r="J30" s="43"/>
      <c r="CA30" s="88" t="s">
        <v>79</v>
      </c>
      <c r="CB30" s="89">
        <v>31</v>
      </c>
      <c r="CC30" s="88" t="s">
        <v>80</v>
      </c>
      <c r="CD30" s="89">
        <v>84</v>
      </c>
    </row>
    <row r="31" spans="1:82" ht="12.75">
      <c r="A31" s="53" t="s">
        <v>33</v>
      </c>
      <c r="B31" s="51" t="s">
        <v>116</v>
      </c>
      <c r="C31" s="34"/>
      <c r="D31" s="35"/>
      <c r="E31" s="84">
        <f>C29+C30</f>
        <v>0</v>
      </c>
      <c r="F31" s="84">
        <f>D29+D30</f>
        <v>0</v>
      </c>
      <c r="G31" s="44" t="str">
        <f>IF(ROUND(C31,0)&lt;&gt;(ROUND(E31,0)),"Aggregering av resultatpostene (post 1-17) avviker fra oppgitt resultat (sjekk fortegn)",IF(ROUND(D31,0)&lt;&gt;(ROUND(F31,0)),"Aggregering av resultatpostene (post 1-17) avviker fra oppgitt resultat (sjekk fortegn)",""))</f>
        <v/>
      </c>
      <c r="H31" s="43"/>
      <c r="I31" s="43"/>
      <c r="J31" s="43"/>
      <c r="CA31" s="88" t="s">
        <v>79</v>
      </c>
      <c r="CB31" s="89">
        <v>32</v>
      </c>
      <c r="CC31" s="88" t="s">
        <v>80</v>
      </c>
      <c r="CD31" s="89">
        <v>85</v>
      </c>
    </row>
    <row r="32" spans="1:82" ht="12.75">
      <c r="A32" s="53" t="s">
        <v>34</v>
      </c>
      <c r="B32" s="51" t="s">
        <v>101</v>
      </c>
      <c r="C32" s="32"/>
      <c r="D32" s="33"/>
      <c r="E32" s="39"/>
      <c r="F32" s="39"/>
      <c r="G32" s="43"/>
      <c r="H32" s="43"/>
      <c r="I32" s="43"/>
      <c r="J32" s="43"/>
      <c r="CA32" s="88" t="s">
        <v>79</v>
      </c>
      <c r="CB32" s="89">
        <v>1067</v>
      </c>
      <c r="CC32" s="88" t="s">
        <v>80</v>
      </c>
      <c r="CD32" s="89">
        <v>1071</v>
      </c>
    </row>
    <row r="33" spans="1:82" ht="12.75">
      <c r="A33" s="53"/>
      <c r="B33" s="51" t="s">
        <v>100</v>
      </c>
      <c r="C33" s="34"/>
      <c r="D33" s="35"/>
      <c r="E33" s="39"/>
      <c r="F33" s="39"/>
      <c r="G33" s="43"/>
      <c r="H33" s="43"/>
      <c r="I33" s="43"/>
      <c r="J33" s="43"/>
      <c r="CA33" s="88" t="s">
        <v>79</v>
      </c>
      <c r="CB33" s="89">
        <v>1068</v>
      </c>
      <c r="CC33" s="88" t="s">
        <v>80</v>
      </c>
      <c r="CD33" s="89">
        <v>1072</v>
      </c>
    </row>
    <row r="34" spans="1:82" ht="12.75">
      <c r="A34" s="53" t="s">
        <v>35</v>
      </c>
      <c r="B34" s="51" t="s">
        <v>102</v>
      </c>
      <c r="C34" s="34"/>
      <c r="D34" s="35"/>
      <c r="E34" s="39"/>
      <c r="F34" s="39"/>
      <c r="G34" s="43"/>
      <c r="H34" s="43"/>
      <c r="I34" s="43"/>
      <c r="J34" s="43"/>
      <c r="CA34" s="88" t="s">
        <v>79</v>
      </c>
      <c r="CB34" s="89">
        <v>1069</v>
      </c>
      <c r="CC34" s="88" t="s">
        <v>80</v>
      </c>
      <c r="CD34" s="89">
        <v>1073</v>
      </c>
    </row>
    <row r="35" spans="1:82" ht="12.75">
      <c r="A35" s="53" t="s">
        <v>36</v>
      </c>
      <c r="B35" s="51" t="s">
        <v>103</v>
      </c>
      <c r="C35" s="32"/>
      <c r="D35" s="33"/>
      <c r="E35" s="84">
        <f>C31+C32+C34</f>
        <v>0</v>
      </c>
      <c r="F35" s="84">
        <f>D31+D32+D34</f>
        <v>0</v>
      </c>
      <c r="G35" s="44" t="str">
        <f>IF(ROUND(C35,0)&lt;&gt;(ROUND(E35,0)),"Aggregering av postene (18-20) avviker fra oppgitt totalresultat (NGAAP-rapportører kan se bort fra denne)",IF(ROUND(D35,0)&lt;&gt;(ROUND(F35,0)),"Aggregering av postene (18-20) avviker fra oppgitt totalresultat (NGAAP-rapportører kan se bort fra denne)",""))</f>
        <v/>
      </c>
      <c r="H35" s="78"/>
      <c r="I35" s="43"/>
      <c r="J35" s="43"/>
      <c r="CA35" s="88" t="s">
        <v>79</v>
      </c>
      <c r="CB35" s="89">
        <v>1070</v>
      </c>
      <c r="CC35" s="88" t="s">
        <v>80</v>
      </c>
      <c r="CD35" s="89">
        <v>1074</v>
      </c>
    </row>
    <row r="36" spans="1:82">
      <c r="A36" s="53"/>
      <c r="B36" s="18"/>
      <c r="C36" s="90"/>
      <c r="D36" s="91"/>
      <c r="E36" s="83"/>
      <c r="F36" s="39"/>
      <c r="G36" s="43"/>
      <c r="H36" s="43"/>
      <c r="I36" s="43"/>
      <c r="J36" s="43"/>
      <c r="CA36" s="89"/>
      <c r="CB36" s="89"/>
      <c r="CC36" s="89"/>
      <c r="CD36" s="89"/>
    </row>
    <row r="37" spans="1:82" ht="12.75">
      <c r="A37" s="53" t="s">
        <v>37</v>
      </c>
      <c r="B37" s="16" t="s">
        <v>58</v>
      </c>
      <c r="C37" s="34"/>
      <c r="D37" s="35"/>
      <c r="E37" s="83"/>
      <c r="F37" s="39"/>
      <c r="G37" s="44" t="str">
        <f>IF(ISBLANK(C37),"Forvaltningskapital må fylles ut",IF(ISBLANK(D37),"Forvaltningskapital må fylles ut",""))</f>
        <v>Forvaltningskapital må fylles ut</v>
      </c>
      <c r="H37" s="79"/>
      <c r="I37" s="73"/>
      <c r="J37" s="73"/>
      <c r="K37" s="73"/>
      <c r="CA37" s="88" t="s">
        <v>79</v>
      </c>
      <c r="CB37" s="89">
        <v>33</v>
      </c>
      <c r="CC37" s="88" t="s">
        <v>80</v>
      </c>
      <c r="CD37" s="89">
        <v>86</v>
      </c>
    </row>
    <row r="38" spans="1:82" ht="12.75">
      <c r="A38" s="53" t="s">
        <v>38</v>
      </c>
      <c r="B38" s="16" t="s">
        <v>59</v>
      </c>
      <c r="C38" s="32"/>
      <c r="D38" s="33"/>
      <c r="E38" s="83"/>
      <c r="F38" s="39"/>
      <c r="G38" s="43"/>
      <c r="H38" s="79"/>
      <c r="I38" s="73"/>
      <c r="J38" s="73"/>
      <c r="K38" s="73"/>
      <c r="CA38" s="88" t="s">
        <v>79</v>
      </c>
      <c r="CB38" s="89">
        <v>34</v>
      </c>
      <c r="CC38" s="88" t="s">
        <v>80</v>
      </c>
      <c r="CD38" s="89">
        <v>87</v>
      </c>
    </row>
    <row r="39" spans="1:82" ht="12.75">
      <c r="A39" s="54" t="s">
        <v>127</v>
      </c>
      <c r="B39" s="51" t="s">
        <v>156</v>
      </c>
      <c r="C39" s="34"/>
      <c r="D39" s="35"/>
      <c r="E39" s="83"/>
      <c r="F39" s="39"/>
      <c r="G39" s="44" t="str">
        <f>IF(C39&gt;0,"Skal rapporteres med negativt fortegn",IF(D39&gt;0,"Skal rapporteres med negativt fortegn",""))</f>
        <v/>
      </c>
      <c r="H39" s="79"/>
      <c r="I39" s="73"/>
      <c r="J39" s="73"/>
      <c r="K39" s="73"/>
      <c r="CA39" s="88" t="s">
        <v>79</v>
      </c>
      <c r="CB39" s="89">
        <v>1081</v>
      </c>
      <c r="CC39" s="88" t="s">
        <v>80</v>
      </c>
      <c r="CD39" s="89">
        <v>1083</v>
      </c>
    </row>
    <row r="40" spans="1:82" ht="22.5">
      <c r="A40" s="54" t="s">
        <v>128</v>
      </c>
      <c r="B40" s="58" t="s">
        <v>157</v>
      </c>
      <c r="C40" s="34"/>
      <c r="D40" s="35"/>
      <c r="E40" s="83"/>
      <c r="F40" s="39"/>
      <c r="G40" s="44" t="str">
        <f>IF(C40&gt;0,"Skal rapporteres med negativt fortegn",IF(D40&gt;0,"Skal rapporteres med negativt fortegn",""))</f>
        <v/>
      </c>
      <c r="H40" s="79"/>
      <c r="I40" s="73"/>
      <c r="J40" s="73"/>
      <c r="K40" s="73"/>
      <c r="CA40" s="88" t="s">
        <v>79</v>
      </c>
      <c r="CB40" s="89">
        <v>36</v>
      </c>
      <c r="CC40" s="88" t="s">
        <v>80</v>
      </c>
      <c r="CD40" s="89">
        <v>89</v>
      </c>
    </row>
    <row r="41" spans="1:82" ht="22.5">
      <c r="A41" s="54" t="s">
        <v>129</v>
      </c>
      <c r="B41" s="58" t="s">
        <v>158</v>
      </c>
      <c r="C41" s="32"/>
      <c r="D41" s="33"/>
      <c r="E41" s="83"/>
      <c r="F41" s="39"/>
      <c r="G41" s="44" t="str">
        <f>IF(C41&gt;0,"Skal rapporteres med negativt fortegn",IF(D41&gt;0,"Skal rapporteres med negativt fortegn",""))</f>
        <v/>
      </c>
      <c r="H41" s="79"/>
      <c r="I41" s="73"/>
      <c r="J41" s="73"/>
      <c r="K41" s="73"/>
      <c r="CA41" s="88" t="s">
        <v>79</v>
      </c>
      <c r="CB41" s="89">
        <v>35</v>
      </c>
      <c r="CC41" s="88" t="s">
        <v>80</v>
      </c>
      <c r="CD41" s="89">
        <v>88</v>
      </c>
    </row>
    <row r="42" spans="1:82" ht="12.75">
      <c r="A42" s="53" t="s">
        <v>39</v>
      </c>
      <c r="B42" s="51" t="s">
        <v>154</v>
      </c>
      <c r="C42" s="34"/>
      <c r="D42" s="35"/>
      <c r="E42" s="83"/>
      <c r="F42" s="39"/>
      <c r="G42" s="73"/>
      <c r="H42" s="79"/>
      <c r="I42" s="73"/>
      <c r="J42" s="73"/>
      <c r="K42" s="73"/>
      <c r="CA42" s="88" t="s">
        <v>79</v>
      </c>
      <c r="CB42" s="89">
        <v>37</v>
      </c>
      <c r="CC42" s="88" t="s">
        <v>80</v>
      </c>
      <c r="CD42" s="89">
        <v>90</v>
      </c>
    </row>
    <row r="43" spans="1:82" ht="12.75">
      <c r="A43" s="55" t="s">
        <v>130</v>
      </c>
      <c r="B43" s="51" t="s">
        <v>134</v>
      </c>
      <c r="C43" s="34"/>
      <c r="D43" s="35"/>
      <c r="E43" s="83"/>
      <c r="F43" s="39"/>
      <c r="G43" s="73"/>
      <c r="H43" s="79"/>
      <c r="I43" s="73"/>
      <c r="J43" s="73"/>
      <c r="K43" s="73"/>
      <c r="CA43" s="88" t="s">
        <v>79</v>
      </c>
      <c r="CB43" s="89">
        <v>38</v>
      </c>
      <c r="CC43" s="88" t="s">
        <v>80</v>
      </c>
      <c r="CD43" s="89">
        <v>91</v>
      </c>
    </row>
    <row r="44" spans="1:82" ht="12.75">
      <c r="A44" s="55" t="s">
        <v>131</v>
      </c>
      <c r="B44" s="51" t="s">
        <v>135</v>
      </c>
      <c r="C44" s="32"/>
      <c r="D44" s="33"/>
      <c r="E44" s="83"/>
      <c r="F44" s="39"/>
      <c r="G44" s="73"/>
      <c r="H44" s="79"/>
      <c r="I44" s="73"/>
      <c r="J44" s="73"/>
      <c r="K44" s="73"/>
      <c r="CA44" s="88" t="s">
        <v>79</v>
      </c>
      <c r="CB44" s="89">
        <v>39</v>
      </c>
      <c r="CC44" s="88" t="s">
        <v>80</v>
      </c>
      <c r="CD44" s="89">
        <v>92</v>
      </c>
    </row>
    <row r="45" spans="1:82" ht="12.75">
      <c r="A45" s="55" t="s">
        <v>40</v>
      </c>
      <c r="B45" s="72" t="s">
        <v>144</v>
      </c>
      <c r="C45" s="34"/>
      <c r="D45" s="35"/>
      <c r="E45" s="83"/>
      <c r="F45" s="39"/>
      <c r="G45" s="73"/>
      <c r="H45" s="79"/>
      <c r="I45" s="73"/>
      <c r="J45" s="73"/>
      <c r="K45" s="73"/>
      <c r="CA45" s="88" t="s">
        <v>79</v>
      </c>
      <c r="CB45" s="89" t="s">
        <v>145</v>
      </c>
      <c r="CC45" s="88" t="s">
        <v>80</v>
      </c>
      <c r="CD45" s="89" t="s">
        <v>149</v>
      </c>
    </row>
    <row r="46" spans="1:82" ht="12.75">
      <c r="A46" s="55" t="s">
        <v>139</v>
      </c>
      <c r="B46" s="51" t="s">
        <v>136</v>
      </c>
      <c r="C46" s="34"/>
      <c r="D46" s="35"/>
      <c r="E46" s="83"/>
      <c r="F46" s="39"/>
      <c r="G46" s="73"/>
      <c r="H46" s="79"/>
      <c r="I46" s="73"/>
      <c r="J46" s="73"/>
      <c r="K46" s="73"/>
      <c r="CA46" s="88" t="s">
        <v>79</v>
      </c>
      <c r="CB46" s="89">
        <v>1086</v>
      </c>
      <c r="CC46" s="88" t="s">
        <v>80</v>
      </c>
      <c r="CD46" s="89" t="s">
        <v>150</v>
      </c>
    </row>
    <row r="47" spans="1:82" ht="12.75">
      <c r="A47" s="54" t="s">
        <v>140</v>
      </c>
      <c r="B47" s="51" t="s">
        <v>159</v>
      </c>
      <c r="C47" s="32"/>
      <c r="D47" s="33"/>
      <c r="E47" s="83"/>
      <c r="F47" s="39"/>
      <c r="G47" s="44" t="str">
        <f>IF(C47&gt;0,"Skal rapporteres med negativt fortegn",IF(D47&gt;0,"Skal rapporteres med negativt fortegn",""))</f>
        <v/>
      </c>
      <c r="H47" s="79"/>
      <c r="I47" s="73"/>
      <c r="J47" s="73"/>
      <c r="K47" s="73"/>
      <c r="CA47" s="88" t="s">
        <v>79</v>
      </c>
      <c r="CB47" s="89" t="s">
        <v>146</v>
      </c>
      <c r="CC47" s="88" t="s">
        <v>80</v>
      </c>
      <c r="CD47" s="89" t="s">
        <v>151</v>
      </c>
    </row>
    <row r="48" spans="1:82" ht="12.75">
      <c r="A48" s="55" t="s">
        <v>141</v>
      </c>
      <c r="B48" s="58" t="s">
        <v>137</v>
      </c>
      <c r="C48" s="34"/>
      <c r="D48" s="35"/>
      <c r="E48" s="83"/>
      <c r="F48" s="39"/>
      <c r="G48" s="44" t="str">
        <f>IF(C48&gt;0,"Skal rapporteres med negativt fortegn",IF(D48&gt;0,"Skal rapporteres med negativt fortegn",""))</f>
        <v/>
      </c>
      <c r="H48" s="79"/>
      <c r="I48" s="73"/>
      <c r="J48" s="73"/>
      <c r="K48" s="73"/>
      <c r="CA48" s="88" t="s">
        <v>79</v>
      </c>
      <c r="CB48" s="89" t="s">
        <v>147</v>
      </c>
      <c r="CC48" s="88" t="s">
        <v>80</v>
      </c>
      <c r="CD48" s="89" t="s">
        <v>152</v>
      </c>
    </row>
    <row r="49" spans="1:82" ht="12.75">
      <c r="A49" s="55" t="s">
        <v>142</v>
      </c>
      <c r="B49" s="58" t="s">
        <v>138</v>
      </c>
      <c r="C49" s="34"/>
      <c r="D49" s="35"/>
      <c r="E49" s="83"/>
      <c r="F49" s="39"/>
      <c r="G49" s="44" t="str">
        <f>IF(C49&gt;0,"Skal rapporteres med negativt fortegn",IF(D49&gt;0,"Skal rapporteres med negativt fortegn",""))</f>
        <v/>
      </c>
      <c r="H49" s="79"/>
      <c r="I49" s="73"/>
      <c r="J49" s="73"/>
      <c r="K49" s="73"/>
      <c r="CA49" s="88" t="s">
        <v>79</v>
      </c>
      <c r="CB49" s="89" t="s">
        <v>148</v>
      </c>
      <c r="CC49" s="88" t="s">
        <v>80</v>
      </c>
      <c r="CD49" s="89" t="s">
        <v>153</v>
      </c>
    </row>
    <row r="50" spans="1:82" ht="12.75">
      <c r="A50" s="53" t="s">
        <v>41</v>
      </c>
      <c r="B50" s="52" t="s">
        <v>117</v>
      </c>
      <c r="C50" s="32"/>
      <c r="D50" s="33"/>
      <c r="E50" s="83"/>
      <c r="F50" s="39"/>
      <c r="G50" s="73"/>
      <c r="H50" s="79"/>
      <c r="I50" s="73"/>
      <c r="J50" s="73"/>
      <c r="K50" s="73"/>
      <c r="CA50" s="88" t="s">
        <v>79</v>
      </c>
      <c r="CB50" s="89">
        <v>40</v>
      </c>
      <c r="CC50" s="88" t="s">
        <v>80</v>
      </c>
      <c r="CD50" s="89">
        <v>93</v>
      </c>
    </row>
    <row r="51" spans="1:82" ht="12.75">
      <c r="A51" s="53" t="s">
        <v>42</v>
      </c>
      <c r="B51" s="51" t="s">
        <v>118</v>
      </c>
      <c r="C51" s="34"/>
      <c r="D51" s="35"/>
      <c r="E51" s="83"/>
      <c r="F51" s="39"/>
      <c r="G51" s="73"/>
      <c r="H51" s="79"/>
      <c r="I51" s="73"/>
      <c r="J51" s="73"/>
      <c r="K51" s="73"/>
      <c r="CA51" s="88" t="s">
        <v>79</v>
      </c>
      <c r="CB51" s="89">
        <v>41</v>
      </c>
      <c r="CC51" s="88" t="s">
        <v>80</v>
      </c>
      <c r="CD51" s="89">
        <v>94</v>
      </c>
    </row>
    <row r="52" spans="1:82" ht="12.75">
      <c r="A52" s="53" t="s">
        <v>43</v>
      </c>
      <c r="B52" s="16" t="s">
        <v>60</v>
      </c>
      <c r="C52" s="34"/>
      <c r="D52" s="35"/>
      <c r="E52" s="83"/>
      <c r="F52" s="39"/>
      <c r="G52" s="43"/>
      <c r="H52" s="79"/>
      <c r="I52" s="73"/>
      <c r="J52" s="73"/>
      <c r="K52" s="73"/>
      <c r="CA52" s="88" t="s">
        <v>79</v>
      </c>
      <c r="CB52" s="89">
        <v>42</v>
      </c>
      <c r="CC52" s="88" t="s">
        <v>80</v>
      </c>
      <c r="CD52" s="89">
        <v>95</v>
      </c>
    </row>
    <row r="53" spans="1:82" ht="12.75">
      <c r="A53" s="53" t="s">
        <v>44</v>
      </c>
      <c r="B53" s="16" t="s">
        <v>162</v>
      </c>
      <c r="C53" s="32"/>
      <c r="D53" s="33"/>
      <c r="E53" s="83"/>
      <c r="F53" s="39"/>
      <c r="G53" s="44" t="str">
        <f>IF(ISBLANK(C53),"Egenkapital må fylles ut",IF(ISBLANK(D53),"Egenkapital må fylles ut",""))</f>
        <v>Egenkapital må fylles ut</v>
      </c>
      <c r="H53" s="79"/>
      <c r="I53" s="73"/>
      <c r="J53" s="73"/>
      <c r="K53" s="73"/>
      <c r="CA53" s="88" t="s">
        <v>79</v>
      </c>
      <c r="CB53" s="89">
        <v>43</v>
      </c>
      <c r="CC53" s="88" t="s">
        <v>80</v>
      </c>
      <c r="CD53" s="89">
        <v>96</v>
      </c>
    </row>
    <row r="54" spans="1:82" ht="12.75">
      <c r="A54" s="53"/>
      <c r="B54" s="16" t="s">
        <v>163</v>
      </c>
      <c r="C54" s="34"/>
      <c r="D54" s="35"/>
      <c r="E54" s="83"/>
      <c r="F54" s="39"/>
      <c r="G54" s="43"/>
      <c r="H54" s="79"/>
      <c r="I54" s="73"/>
      <c r="J54" s="73"/>
      <c r="K54" s="73"/>
      <c r="CA54" s="88" t="s">
        <v>79</v>
      </c>
      <c r="CB54" s="89">
        <v>1095</v>
      </c>
      <c r="CC54" s="88" t="s">
        <v>80</v>
      </c>
      <c r="CD54" s="89">
        <v>1096</v>
      </c>
    </row>
    <row r="55" spans="1:82" ht="7.5" customHeight="1">
      <c r="A55" s="53"/>
      <c r="B55" s="19"/>
      <c r="C55" s="90"/>
      <c r="D55" s="91"/>
      <c r="E55" s="83"/>
      <c r="F55" s="39"/>
      <c r="G55" s="43"/>
      <c r="H55" s="79"/>
      <c r="I55" s="73"/>
      <c r="J55" s="73"/>
      <c r="K55" s="73"/>
      <c r="CA55" s="88"/>
      <c r="CB55" s="89"/>
      <c r="CC55" s="88"/>
      <c r="CD55" s="89"/>
    </row>
    <row r="56" spans="1:82" ht="12.75">
      <c r="A56" s="53" t="s">
        <v>45</v>
      </c>
      <c r="B56" s="16" t="s">
        <v>61</v>
      </c>
      <c r="C56" s="34"/>
      <c r="D56" s="35"/>
      <c r="E56" s="83"/>
      <c r="F56" s="39"/>
      <c r="G56" s="44" t="str">
        <f>IF(ISBLANK(C56),"Gjen.forvaltningskapital (GFK) må fylles ut",IF(ISBLANK(D56),"Gjen.forvaltningskapital (GFK) må fylles ut",""))</f>
        <v>Gjen.forvaltningskapital (GFK) må fylles ut</v>
      </c>
      <c r="H56" s="79"/>
      <c r="I56" s="73"/>
      <c r="J56" s="73"/>
      <c r="K56" s="73"/>
      <c r="CA56" s="88" t="s">
        <v>79</v>
      </c>
      <c r="CB56" s="89">
        <v>44</v>
      </c>
      <c r="CC56" s="88" t="s">
        <v>80</v>
      </c>
      <c r="CD56" s="89">
        <v>97</v>
      </c>
    </row>
    <row r="57" spans="1:82" ht="12.75">
      <c r="A57" s="53" t="s">
        <v>46</v>
      </c>
      <c r="B57" s="50" t="s">
        <v>99</v>
      </c>
      <c r="C57" s="34"/>
      <c r="D57" s="35"/>
      <c r="E57" s="83"/>
      <c r="F57" s="39"/>
      <c r="G57" s="43"/>
      <c r="H57" s="79"/>
      <c r="I57" s="73"/>
      <c r="J57" s="73"/>
      <c r="K57" s="73"/>
      <c r="CA57" s="88" t="s">
        <v>79</v>
      </c>
      <c r="CB57" s="89">
        <v>1065</v>
      </c>
      <c r="CC57" s="88" t="s">
        <v>80</v>
      </c>
      <c r="CD57" s="89">
        <v>1066</v>
      </c>
    </row>
    <row r="58" spans="1:82" ht="12.75">
      <c r="A58" s="53" t="s">
        <v>47</v>
      </c>
      <c r="B58" s="19" t="s">
        <v>119</v>
      </c>
      <c r="C58" s="34"/>
      <c r="D58" s="35"/>
      <c r="E58" s="83"/>
      <c r="F58" s="39"/>
      <c r="G58" s="73"/>
      <c r="H58" s="79"/>
      <c r="I58" s="73"/>
      <c r="J58" s="73"/>
      <c r="K58" s="73"/>
      <c r="CA58" s="88" t="s">
        <v>79</v>
      </c>
      <c r="CB58" s="89">
        <v>56</v>
      </c>
      <c r="CC58" s="88" t="s">
        <v>80</v>
      </c>
      <c r="CD58" s="89">
        <v>109</v>
      </c>
    </row>
    <row r="59" spans="1:82" ht="15">
      <c r="A59" s="64" t="s">
        <v>143</v>
      </c>
      <c r="B59" s="71" t="s">
        <v>155</v>
      </c>
      <c r="C59" s="36"/>
      <c r="D59" s="36"/>
      <c r="E59" s="83"/>
      <c r="F59" s="39"/>
      <c r="G59" s="80"/>
      <c r="H59" s="79"/>
      <c r="I59" s="73"/>
      <c r="J59" s="73"/>
      <c r="K59" s="73"/>
      <c r="CA59" s="43" t="s">
        <v>79</v>
      </c>
      <c r="CB59" s="89">
        <v>1082</v>
      </c>
      <c r="CC59" s="43" t="s">
        <v>80</v>
      </c>
      <c r="CD59" s="89">
        <v>1084</v>
      </c>
    </row>
    <row r="60" spans="1:82">
      <c r="A60" s="65"/>
      <c r="B60" s="57" t="s">
        <v>161</v>
      </c>
      <c r="C60" s="37"/>
      <c r="D60" s="37"/>
      <c r="E60" s="14"/>
      <c r="F60" s="27"/>
      <c r="G60" s="73"/>
      <c r="H60" s="43"/>
      <c r="I60" s="43"/>
      <c r="J60" s="43"/>
      <c r="CA60" s="89"/>
      <c r="CB60" s="89"/>
      <c r="CC60" s="89"/>
      <c r="CD60" s="89"/>
    </row>
    <row r="61" spans="1:82">
      <c r="A61" s="65"/>
      <c r="B61" s="57"/>
      <c r="C61" s="37"/>
      <c r="D61" s="37"/>
      <c r="E61" s="14"/>
      <c r="F61" s="27"/>
      <c r="G61" s="73"/>
      <c r="H61" s="43"/>
      <c r="I61" s="43"/>
      <c r="J61" s="43"/>
      <c r="CA61" s="89"/>
      <c r="CB61" s="89"/>
      <c r="CC61" s="89"/>
      <c r="CD61" s="89"/>
    </row>
    <row r="62" spans="1:82">
      <c r="A62" s="65"/>
      <c r="B62" s="59"/>
      <c r="C62" s="60"/>
      <c r="D62" s="37"/>
      <c r="E62" s="14"/>
      <c r="F62" s="27"/>
      <c r="G62" s="73"/>
      <c r="H62" s="43"/>
      <c r="I62" s="43"/>
      <c r="J62" s="43"/>
      <c r="CA62" s="89"/>
      <c r="CB62" s="89"/>
      <c r="CC62" s="89"/>
      <c r="CD62" s="89"/>
    </row>
    <row r="63" spans="1:82">
      <c r="G63" s="73"/>
      <c r="H63" s="43"/>
      <c r="I63" s="43"/>
      <c r="J63" s="43"/>
    </row>
    <row r="64" spans="1:82">
      <c r="G64" s="73"/>
      <c r="H64" s="43"/>
      <c r="I64" s="43"/>
      <c r="J64" s="43"/>
    </row>
    <row r="65" spans="7:10">
      <c r="G65" s="73"/>
      <c r="H65" s="43"/>
      <c r="I65" s="43"/>
      <c r="J65" s="43"/>
    </row>
    <row r="66" spans="7:10">
      <c r="G66" s="73"/>
      <c r="H66" s="43"/>
      <c r="I66" s="43"/>
      <c r="J66" s="43"/>
    </row>
    <row r="67" spans="7:10">
      <c r="G67" s="73"/>
      <c r="H67" s="43"/>
      <c r="I67" s="43"/>
      <c r="J67" s="43"/>
    </row>
    <row r="68" spans="7:10">
      <c r="G68" s="73"/>
      <c r="H68" s="43"/>
      <c r="I68" s="43"/>
      <c r="J68" s="43"/>
    </row>
    <row r="69" spans="7:10">
      <c r="G69" s="73"/>
      <c r="H69" s="43"/>
      <c r="I69" s="43"/>
      <c r="J69" s="43"/>
    </row>
    <row r="70" spans="7:10">
      <c r="G70" s="73"/>
      <c r="H70" s="43"/>
      <c r="I70" s="43"/>
      <c r="J70" s="43"/>
    </row>
    <row r="71" spans="7:10">
      <c r="G71" s="73"/>
      <c r="H71" s="43"/>
      <c r="I71" s="43"/>
      <c r="J71" s="43"/>
    </row>
    <row r="72" spans="7:10">
      <c r="G72" s="73"/>
      <c r="H72" s="43"/>
      <c r="I72" s="43"/>
      <c r="J72" s="43"/>
    </row>
    <row r="73" spans="7:10">
      <c r="G73" s="73"/>
      <c r="H73" s="43"/>
      <c r="I73" s="43"/>
      <c r="J73" s="43"/>
    </row>
    <row r="74" spans="7:10">
      <c r="G74" s="73"/>
      <c r="H74" s="43"/>
      <c r="I74" s="43"/>
      <c r="J74" s="43"/>
    </row>
    <row r="75" spans="7:10">
      <c r="G75" s="73"/>
      <c r="H75" s="43"/>
      <c r="I75" s="43"/>
      <c r="J75" s="43"/>
    </row>
    <row r="76" spans="7:10">
      <c r="G76" s="73"/>
      <c r="H76" s="43"/>
      <c r="I76" s="43"/>
      <c r="J76" s="43"/>
    </row>
    <row r="77" spans="7:10">
      <c r="G77" s="73"/>
      <c r="H77" s="43"/>
      <c r="I77" s="43"/>
      <c r="J77" s="43"/>
    </row>
    <row r="78" spans="7:10">
      <c r="G78" s="73"/>
      <c r="H78" s="43"/>
      <c r="I78" s="43"/>
      <c r="J78" s="43"/>
    </row>
    <row r="79" spans="7:10">
      <c r="G79" s="73"/>
      <c r="H79" s="43"/>
      <c r="I79" s="43"/>
      <c r="J79" s="43"/>
    </row>
    <row r="80" spans="7:10">
      <c r="G80" s="73"/>
      <c r="H80" s="43"/>
      <c r="I80" s="43"/>
      <c r="J80" s="43"/>
    </row>
    <row r="81" spans="7:10">
      <c r="G81" s="73"/>
      <c r="H81" s="43"/>
      <c r="I81" s="43"/>
      <c r="J81" s="43"/>
    </row>
    <row r="82" spans="7:10">
      <c r="G82" s="73"/>
      <c r="H82" s="43"/>
      <c r="I82" s="43"/>
      <c r="J82" s="43"/>
    </row>
    <row r="83" spans="7:10">
      <c r="G83" s="73"/>
      <c r="H83" s="43"/>
      <c r="I83" s="43"/>
      <c r="J83" s="43"/>
    </row>
    <row r="84" spans="7:10">
      <c r="G84" s="73"/>
      <c r="H84" s="43"/>
      <c r="I84" s="43"/>
      <c r="J84" s="43"/>
    </row>
    <row r="85" spans="7:10">
      <c r="G85" s="73"/>
      <c r="H85" s="43"/>
      <c r="I85" s="43"/>
      <c r="J85" s="43"/>
    </row>
    <row r="86" spans="7:10">
      <c r="G86" s="73"/>
      <c r="H86" s="43"/>
      <c r="I86" s="43"/>
      <c r="J86" s="43"/>
    </row>
    <row r="87" spans="7:10">
      <c r="G87" s="73"/>
      <c r="H87" s="43"/>
      <c r="I87" s="43"/>
      <c r="J87" s="43"/>
    </row>
    <row r="88" spans="7:10">
      <c r="G88" s="73"/>
      <c r="H88" s="43"/>
      <c r="I88" s="43"/>
      <c r="J88" s="43"/>
    </row>
    <row r="89" spans="7:10">
      <c r="G89" s="73"/>
      <c r="H89" s="43"/>
      <c r="I89" s="43"/>
      <c r="J89" s="43"/>
    </row>
    <row r="90" spans="7:10">
      <c r="G90" s="73"/>
      <c r="H90" s="43"/>
      <c r="I90" s="43"/>
      <c r="J90" s="43"/>
    </row>
    <row r="91" spans="7:10">
      <c r="G91" s="73"/>
      <c r="H91" s="43"/>
      <c r="I91" s="43"/>
      <c r="J91" s="43"/>
    </row>
    <row r="92" spans="7:10">
      <c r="G92" s="73"/>
      <c r="H92" s="43"/>
      <c r="I92" s="43"/>
      <c r="J92" s="43"/>
    </row>
    <row r="93" spans="7:10">
      <c r="G93" s="73"/>
      <c r="H93" s="43"/>
      <c r="I93" s="43"/>
      <c r="J93" s="43"/>
    </row>
    <row r="94" spans="7:10">
      <c r="G94" s="73"/>
      <c r="H94" s="43"/>
      <c r="I94" s="43"/>
      <c r="J94" s="43"/>
    </row>
    <row r="95" spans="7:10">
      <c r="G95" s="73"/>
      <c r="H95" s="43"/>
      <c r="I95" s="43"/>
      <c r="J95" s="43"/>
    </row>
    <row r="96" spans="7:10">
      <c r="G96" s="73"/>
      <c r="H96" s="43"/>
      <c r="I96" s="43"/>
      <c r="J96" s="43"/>
    </row>
    <row r="97" spans="7:10">
      <c r="G97" s="73"/>
      <c r="H97" s="43"/>
      <c r="I97" s="43"/>
      <c r="J97" s="43"/>
    </row>
    <row r="98" spans="7:10">
      <c r="G98" s="73"/>
      <c r="H98" s="43"/>
      <c r="I98" s="43"/>
      <c r="J98" s="43"/>
    </row>
    <row r="99" spans="7:10">
      <c r="G99" s="73"/>
      <c r="H99" s="43"/>
      <c r="I99" s="43"/>
      <c r="J99" s="43"/>
    </row>
    <row r="100" spans="7:10">
      <c r="G100" s="73"/>
      <c r="H100" s="43"/>
      <c r="I100" s="43"/>
      <c r="J100" s="43"/>
    </row>
    <row r="101" spans="7:10">
      <c r="G101" s="73"/>
      <c r="H101" s="43"/>
      <c r="I101" s="43"/>
      <c r="J101" s="43"/>
    </row>
    <row r="102" spans="7:10">
      <c r="G102" s="73"/>
      <c r="H102" s="43"/>
      <c r="I102" s="43"/>
      <c r="J102" s="43"/>
    </row>
    <row r="103" spans="7:10">
      <c r="G103" s="73"/>
      <c r="H103" s="43"/>
      <c r="I103" s="43"/>
      <c r="J103" s="43"/>
    </row>
    <row r="104" spans="7:10">
      <c r="G104" s="73"/>
      <c r="H104" s="43"/>
      <c r="I104" s="43"/>
      <c r="J104" s="43"/>
    </row>
    <row r="105" spans="7:10">
      <c r="G105" s="73"/>
      <c r="H105" s="43"/>
      <c r="I105" s="43"/>
      <c r="J105" s="43"/>
    </row>
    <row r="106" spans="7:10">
      <c r="G106" s="73"/>
      <c r="H106" s="43"/>
      <c r="I106" s="43"/>
      <c r="J106" s="43"/>
    </row>
    <row r="107" spans="7:10">
      <c r="G107" s="73"/>
      <c r="H107" s="43"/>
      <c r="I107" s="43"/>
      <c r="J107" s="43"/>
    </row>
    <row r="108" spans="7:10">
      <c r="G108" s="73"/>
      <c r="H108" s="43"/>
      <c r="I108" s="43"/>
      <c r="J108" s="43"/>
    </row>
    <row r="109" spans="7:10">
      <c r="G109" s="73"/>
      <c r="H109" s="43"/>
      <c r="I109" s="43"/>
      <c r="J109" s="43"/>
    </row>
    <row r="110" spans="7:10">
      <c r="G110" s="73"/>
      <c r="H110" s="43"/>
      <c r="I110" s="43"/>
      <c r="J110" s="43"/>
    </row>
    <row r="111" spans="7:10">
      <c r="G111" s="73"/>
      <c r="H111" s="43"/>
      <c r="I111" s="43"/>
      <c r="J111" s="43"/>
    </row>
    <row r="112" spans="7:10">
      <c r="G112" s="73"/>
      <c r="H112" s="43"/>
      <c r="I112" s="43"/>
      <c r="J112" s="43"/>
    </row>
    <row r="113" spans="7:10">
      <c r="G113" s="73"/>
      <c r="H113" s="43"/>
      <c r="I113" s="43"/>
      <c r="J113" s="43"/>
    </row>
    <row r="114" spans="7:10">
      <c r="G114" s="73"/>
      <c r="H114" s="43"/>
      <c r="I114" s="43"/>
      <c r="J114" s="43"/>
    </row>
    <row r="115" spans="7:10">
      <c r="G115" s="73"/>
      <c r="H115" s="43"/>
      <c r="I115" s="43"/>
      <c r="J115" s="43"/>
    </row>
    <row r="116" spans="7:10">
      <c r="G116" s="73"/>
      <c r="H116" s="43"/>
      <c r="I116" s="43"/>
      <c r="J116" s="43"/>
    </row>
    <row r="117" spans="7:10">
      <c r="G117" s="73"/>
      <c r="H117" s="43"/>
      <c r="I117" s="43"/>
      <c r="J117" s="43"/>
    </row>
    <row r="118" spans="7:10">
      <c r="G118" s="73"/>
      <c r="H118" s="43"/>
      <c r="I118" s="43"/>
      <c r="J118" s="43"/>
    </row>
    <row r="119" spans="7:10">
      <c r="G119" s="73"/>
      <c r="H119" s="43"/>
      <c r="I119" s="43"/>
      <c r="J119" s="43"/>
    </row>
    <row r="120" spans="7:10">
      <c r="G120" s="73"/>
      <c r="H120" s="43"/>
      <c r="I120" s="43"/>
      <c r="J120" s="43"/>
    </row>
    <row r="121" spans="7:10">
      <c r="G121" s="73"/>
      <c r="H121" s="43"/>
      <c r="I121" s="43"/>
      <c r="J121" s="43"/>
    </row>
    <row r="122" spans="7:10">
      <c r="G122" s="73"/>
      <c r="H122" s="43"/>
      <c r="I122" s="43"/>
      <c r="J122" s="43"/>
    </row>
    <row r="123" spans="7:10">
      <c r="G123" s="73"/>
      <c r="H123" s="43"/>
      <c r="I123" s="43"/>
      <c r="J123" s="43"/>
    </row>
    <row r="124" spans="7:10">
      <c r="G124" s="73"/>
      <c r="H124" s="43"/>
      <c r="I124" s="43"/>
      <c r="J124" s="43"/>
    </row>
    <row r="125" spans="7:10">
      <c r="G125" s="73"/>
      <c r="H125" s="43"/>
      <c r="I125" s="43"/>
      <c r="J125" s="43"/>
    </row>
    <row r="126" spans="7:10">
      <c r="G126" s="73"/>
      <c r="H126" s="43"/>
      <c r="I126" s="43"/>
      <c r="J126" s="43"/>
    </row>
    <row r="127" spans="7:10">
      <c r="G127" s="73"/>
      <c r="H127" s="43"/>
      <c r="I127" s="43"/>
      <c r="J127" s="43"/>
    </row>
    <row r="128" spans="7:10">
      <c r="G128" s="73"/>
      <c r="H128" s="43"/>
      <c r="I128" s="43"/>
      <c r="J128" s="43"/>
    </row>
    <row r="129" spans="7:10">
      <c r="G129" s="73"/>
      <c r="H129" s="43"/>
      <c r="I129" s="43"/>
      <c r="J129" s="43"/>
    </row>
    <row r="130" spans="7:10">
      <c r="G130" s="73"/>
      <c r="H130" s="43"/>
      <c r="I130" s="43"/>
      <c r="J130" s="43"/>
    </row>
    <row r="131" spans="7:10">
      <c r="G131" s="73"/>
      <c r="H131" s="43"/>
      <c r="I131" s="43"/>
      <c r="J131" s="43"/>
    </row>
    <row r="132" spans="7:10">
      <c r="G132" s="73"/>
      <c r="H132" s="43"/>
      <c r="I132" s="43"/>
      <c r="J132" s="43"/>
    </row>
    <row r="133" spans="7:10">
      <c r="G133" s="73"/>
      <c r="H133" s="43"/>
      <c r="I133" s="43"/>
      <c r="J133" s="43"/>
    </row>
    <row r="134" spans="7:10">
      <c r="G134" s="73"/>
      <c r="H134" s="43"/>
      <c r="I134" s="43"/>
      <c r="J134" s="43"/>
    </row>
    <row r="135" spans="7:10">
      <c r="G135" s="73"/>
      <c r="H135" s="43"/>
      <c r="I135" s="43"/>
      <c r="J135" s="43"/>
    </row>
    <row r="136" spans="7:10">
      <c r="G136" s="73"/>
      <c r="H136" s="43"/>
      <c r="I136" s="43"/>
      <c r="J136" s="43"/>
    </row>
    <row r="137" spans="7:10">
      <c r="G137" s="73"/>
      <c r="H137" s="43"/>
      <c r="I137" s="43"/>
      <c r="J137" s="43"/>
    </row>
    <row r="138" spans="7:10">
      <c r="G138" s="73"/>
      <c r="H138" s="43"/>
      <c r="I138" s="43"/>
      <c r="J138" s="43"/>
    </row>
    <row r="139" spans="7:10">
      <c r="G139" s="73"/>
      <c r="H139" s="43"/>
      <c r="I139" s="43"/>
      <c r="J139" s="43"/>
    </row>
    <row r="140" spans="7:10">
      <c r="G140" s="73"/>
      <c r="H140" s="43"/>
      <c r="I140" s="43"/>
      <c r="J140" s="43"/>
    </row>
    <row r="141" spans="7:10">
      <c r="G141" s="73"/>
      <c r="H141" s="43"/>
      <c r="I141" s="43"/>
      <c r="J141" s="43"/>
    </row>
    <row r="142" spans="7:10">
      <c r="G142" s="73"/>
      <c r="H142" s="43"/>
      <c r="I142" s="43"/>
      <c r="J142" s="43"/>
    </row>
    <row r="143" spans="7:10">
      <c r="G143" s="73"/>
      <c r="H143" s="43"/>
      <c r="I143" s="43"/>
      <c r="J143" s="43"/>
    </row>
    <row r="144" spans="7:10">
      <c r="G144" s="73"/>
      <c r="H144" s="43"/>
      <c r="I144" s="43"/>
      <c r="J144" s="43"/>
    </row>
    <row r="145" spans="7:10">
      <c r="G145" s="73"/>
      <c r="H145" s="43"/>
      <c r="I145" s="43"/>
      <c r="J145" s="43"/>
    </row>
    <row r="146" spans="7:10">
      <c r="G146" s="73"/>
      <c r="H146" s="43"/>
      <c r="I146" s="43"/>
      <c r="J146" s="43"/>
    </row>
    <row r="147" spans="7:10">
      <c r="G147" s="73"/>
      <c r="H147" s="43"/>
      <c r="I147" s="43"/>
      <c r="J147" s="43"/>
    </row>
    <row r="148" spans="7:10">
      <c r="G148" s="73"/>
      <c r="H148" s="43"/>
      <c r="I148" s="43"/>
      <c r="J148" s="43"/>
    </row>
    <row r="149" spans="7:10">
      <c r="G149" s="73"/>
      <c r="H149" s="43"/>
      <c r="I149" s="43"/>
      <c r="J149" s="43"/>
    </row>
    <row r="150" spans="7:10">
      <c r="G150" s="73"/>
      <c r="H150" s="43"/>
      <c r="I150" s="43"/>
      <c r="J150" s="43"/>
    </row>
    <row r="151" spans="7:10">
      <c r="G151" s="73"/>
      <c r="H151" s="43"/>
      <c r="I151" s="43"/>
      <c r="J151" s="43"/>
    </row>
    <row r="152" spans="7:10">
      <c r="G152" s="73"/>
      <c r="H152" s="43"/>
      <c r="I152" s="43"/>
      <c r="J152" s="43"/>
    </row>
    <row r="153" spans="7:10">
      <c r="G153" s="73"/>
      <c r="H153" s="43"/>
      <c r="I153" s="43"/>
      <c r="J153" s="43"/>
    </row>
    <row r="154" spans="7:10">
      <c r="G154" s="73"/>
      <c r="H154" s="43"/>
      <c r="I154" s="43"/>
      <c r="J154" s="43"/>
    </row>
    <row r="155" spans="7:10">
      <c r="G155" s="73"/>
      <c r="H155" s="43"/>
      <c r="I155" s="43"/>
      <c r="J155" s="43"/>
    </row>
    <row r="156" spans="7:10">
      <c r="G156" s="73"/>
      <c r="H156" s="43"/>
      <c r="I156" s="43"/>
      <c r="J156" s="43"/>
    </row>
    <row r="157" spans="7:10">
      <c r="G157" s="73"/>
      <c r="H157" s="43"/>
      <c r="I157" s="43"/>
      <c r="J157" s="43"/>
    </row>
    <row r="158" spans="7:10">
      <c r="G158" s="73"/>
      <c r="H158" s="43"/>
      <c r="I158" s="43"/>
      <c r="J158" s="43"/>
    </row>
    <row r="159" spans="7:10">
      <c r="G159" s="73"/>
      <c r="H159" s="43"/>
      <c r="I159" s="43"/>
      <c r="J159" s="43"/>
    </row>
    <row r="160" spans="7:10">
      <c r="G160" s="73"/>
      <c r="H160" s="43"/>
      <c r="I160" s="43"/>
      <c r="J160" s="43"/>
    </row>
    <row r="161" spans="7:10">
      <c r="G161" s="73"/>
      <c r="H161" s="43"/>
      <c r="I161" s="43"/>
      <c r="J161" s="43"/>
    </row>
    <row r="162" spans="7:10">
      <c r="G162" s="73"/>
      <c r="H162" s="43"/>
      <c r="I162" s="43"/>
      <c r="J162" s="43"/>
    </row>
    <row r="163" spans="7:10">
      <c r="G163" s="73"/>
      <c r="H163" s="43"/>
      <c r="I163" s="43"/>
      <c r="J163" s="43"/>
    </row>
    <row r="164" spans="7:10">
      <c r="G164" s="73"/>
      <c r="H164" s="43"/>
      <c r="I164" s="43"/>
      <c r="J164" s="43"/>
    </row>
    <row r="165" spans="7:10">
      <c r="G165" s="73"/>
      <c r="H165" s="43"/>
      <c r="I165" s="43"/>
      <c r="J165" s="43"/>
    </row>
    <row r="166" spans="7:10">
      <c r="G166" s="73"/>
      <c r="H166" s="43"/>
      <c r="I166" s="43"/>
      <c r="J166" s="43"/>
    </row>
    <row r="167" spans="7:10">
      <c r="G167" s="73"/>
      <c r="H167" s="43"/>
      <c r="I167" s="43"/>
      <c r="J167" s="43"/>
    </row>
    <row r="168" spans="7:10">
      <c r="G168" s="73"/>
      <c r="H168" s="43"/>
      <c r="I168" s="43"/>
      <c r="J168" s="43"/>
    </row>
    <row r="169" spans="7:10">
      <c r="G169" s="73"/>
      <c r="H169" s="43"/>
      <c r="I169" s="43"/>
      <c r="J169" s="43"/>
    </row>
    <row r="170" spans="7:10">
      <c r="G170" s="73"/>
      <c r="H170" s="43"/>
      <c r="I170" s="43"/>
      <c r="J170" s="43"/>
    </row>
    <row r="171" spans="7:10">
      <c r="G171" s="73"/>
      <c r="H171" s="43"/>
      <c r="I171" s="43"/>
      <c r="J171" s="43"/>
    </row>
    <row r="172" spans="7:10">
      <c r="G172" s="73"/>
      <c r="H172" s="43"/>
      <c r="I172" s="43"/>
      <c r="J172" s="43"/>
    </row>
    <row r="173" spans="7:10">
      <c r="G173" s="73"/>
      <c r="H173" s="43"/>
      <c r="I173" s="43"/>
      <c r="J173" s="43"/>
    </row>
    <row r="174" spans="7:10">
      <c r="G174" s="73"/>
      <c r="H174" s="43"/>
      <c r="I174" s="43"/>
      <c r="J174" s="43"/>
    </row>
    <row r="175" spans="7:10">
      <c r="G175" s="73"/>
      <c r="H175" s="43"/>
      <c r="I175" s="43"/>
      <c r="J175" s="43"/>
    </row>
    <row r="176" spans="7:10">
      <c r="G176" s="73"/>
      <c r="H176" s="43"/>
      <c r="I176" s="43"/>
      <c r="J176" s="43"/>
    </row>
    <row r="177" spans="7:10">
      <c r="G177" s="73"/>
      <c r="H177" s="43"/>
      <c r="I177" s="43"/>
      <c r="J177" s="43"/>
    </row>
    <row r="178" spans="7:10">
      <c r="G178" s="73"/>
      <c r="H178" s="43"/>
      <c r="I178" s="43"/>
      <c r="J178" s="43"/>
    </row>
    <row r="179" spans="7:10">
      <c r="G179" s="73"/>
      <c r="H179" s="43"/>
      <c r="I179" s="43"/>
      <c r="J179" s="43"/>
    </row>
    <row r="180" spans="7:10">
      <c r="G180" s="73"/>
      <c r="H180" s="43"/>
      <c r="I180" s="43"/>
      <c r="J180" s="43"/>
    </row>
    <row r="181" spans="7:10">
      <c r="G181" s="73"/>
      <c r="H181" s="43"/>
      <c r="I181" s="43"/>
      <c r="J181" s="43"/>
    </row>
    <row r="182" spans="7:10">
      <c r="G182" s="73"/>
      <c r="H182" s="43"/>
      <c r="I182" s="43"/>
      <c r="J182" s="43"/>
    </row>
    <row r="183" spans="7:10">
      <c r="G183" s="73"/>
      <c r="H183" s="43"/>
      <c r="I183" s="43"/>
      <c r="J183" s="43"/>
    </row>
    <row r="184" spans="7:10">
      <c r="G184" s="73"/>
      <c r="H184" s="43"/>
      <c r="I184" s="43"/>
      <c r="J184" s="43"/>
    </row>
    <row r="185" spans="7:10">
      <c r="G185" s="73"/>
      <c r="H185" s="43"/>
      <c r="I185" s="43"/>
      <c r="J185" s="43"/>
    </row>
    <row r="186" spans="7:10">
      <c r="G186" s="73"/>
      <c r="H186" s="43"/>
      <c r="I186" s="43"/>
      <c r="J186" s="43"/>
    </row>
    <row r="187" spans="7:10">
      <c r="G187" s="73"/>
      <c r="H187" s="43"/>
      <c r="I187" s="43"/>
      <c r="J187" s="43"/>
    </row>
    <row r="188" spans="7:10">
      <c r="G188" s="73"/>
      <c r="H188" s="43"/>
      <c r="I188" s="43"/>
      <c r="J188" s="43"/>
    </row>
    <row r="189" spans="7:10">
      <c r="G189" s="73"/>
      <c r="H189" s="43"/>
      <c r="I189" s="43"/>
      <c r="J189" s="43"/>
    </row>
    <row r="190" spans="7:10">
      <c r="G190" s="73"/>
      <c r="H190" s="43"/>
      <c r="I190" s="43"/>
      <c r="J190" s="43"/>
    </row>
    <row r="191" spans="7:10">
      <c r="G191" s="73"/>
      <c r="H191" s="43"/>
      <c r="I191" s="43"/>
      <c r="J191" s="43"/>
    </row>
    <row r="192" spans="7:10">
      <c r="G192" s="73"/>
      <c r="H192" s="43"/>
      <c r="I192" s="43"/>
      <c r="J192" s="43"/>
    </row>
    <row r="193" spans="7:10">
      <c r="G193" s="73"/>
      <c r="H193" s="43"/>
      <c r="I193" s="43"/>
      <c r="J193" s="43"/>
    </row>
    <row r="194" spans="7:10">
      <c r="G194" s="73"/>
      <c r="H194" s="43"/>
      <c r="I194" s="43"/>
      <c r="J194" s="43"/>
    </row>
    <row r="195" spans="7:10">
      <c r="G195" s="73"/>
      <c r="H195" s="43"/>
      <c r="I195" s="43"/>
      <c r="J195" s="43"/>
    </row>
    <row r="196" spans="7:10">
      <c r="G196" s="73"/>
      <c r="H196" s="43"/>
      <c r="I196" s="43"/>
      <c r="J196" s="43"/>
    </row>
    <row r="197" spans="7:10">
      <c r="G197" s="73"/>
      <c r="H197" s="43"/>
      <c r="I197" s="43"/>
      <c r="J197" s="43"/>
    </row>
    <row r="198" spans="7:10">
      <c r="G198" s="73"/>
      <c r="H198" s="43"/>
      <c r="I198" s="43"/>
      <c r="J198" s="43"/>
    </row>
    <row r="199" spans="7:10">
      <c r="G199" s="73"/>
      <c r="H199" s="43"/>
      <c r="I199" s="43"/>
      <c r="J199" s="43"/>
    </row>
    <row r="200" spans="7:10">
      <c r="G200" s="73"/>
      <c r="H200" s="43"/>
      <c r="I200" s="43"/>
      <c r="J200" s="43"/>
    </row>
    <row r="201" spans="7:10">
      <c r="G201" s="73"/>
      <c r="H201" s="43"/>
      <c r="I201" s="43"/>
      <c r="J201" s="43"/>
    </row>
    <row r="202" spans="7:10">
      <c r="G202" s="73"/>
      <c r="H202" s="43"/>
      <c r="I202" s="43"/>
      <c r="J202" s="43"/>
    </row>
    <row r="203" spans="7:10">
      <c r="G203" s="73"/>
      <c r="H203" s="43"/>
      <c r="I203" s="43"/>
      <c r="J203" s="43"/>
    </row>
    <row r="204" spans="7:10">
      <c r="G204" s="73"/>
      <c r="H204" s="43"/>
      <c r="I204" s="43"/>
      <c r="J204" s="43"/>
    </row>
    <row r="205" spans="7:10">
      <c r="G205" s="73"/>
      <c r="H205" s="43"/>
      <c r="I205" s="43"/>
      <c r="J205" s="43"/>
    </row>
    <row r="206" spans="7:10">
      <c r="G206" s="73"/>
      <c r="H206" s="43"/>
      <c r="I206" s="43"/>
      <c r="J206" s="43"/>
    </row>
    <row r="207" spans="7:10">
      <c r="G207" s="73"/>
      <c r="H207" s="43"/>
      <c r="I207" s="43"/>
      <c r="J207" s="43"/>
    </row>
    <row r="208" spans="7:10">
      <c r="G208" s="73"/>
      <c r="H208" s="43"/>
      <c r="I208" s="43"/>
      <c r="J208" s="43"/>
    </row>
    <row r="209" spans="7:10">
      <c r="G209" s="73"/>
      <c r="H209" s="43"/>
      <c r="I209" s="43"/>
      <c r="J209" s="43"/>
    </row>
    <row r="210" spans="7:10">
      <c r="G210" s="73"/>
      <c r="H210" s="43"/>
      <c r="I210" s="43"/>
      <c r="J210" s="43"/>
    </row>
    <row r="211" spans="7:10">
      <c r="G211" s="73"/>
      <c r="H211" s="43"/>
      <c r="I211" s="43"/>
      <c r="J211" s="43"/>
    </row>
    <row r="212" spans="7:10">
      <c r="G212" s="73"/>
      <c r="H212" s="43"/>
      <c r="I212" s="43"/>
      <c r="J212" s="43"/>
    </row>
    <row r="213" spans="7:10">
      <c r="G213" s="73"/>
      <c r="H213" s="43"/>
      <c r="I213" s="43"/>
      <c r="J213" s="43"/>
    </row>
    <row r="214" spans="7:10">
      <c r="G214" s="73"/>
      <c r="H214" s="43"/>
      <c r="I214" s="43"/>
      <c r="J214" s="43"/>
    </row>
    <row r="215" spans="7:10">
      <c r="G215" s="73"/>
      <c r="H215" s="43"/>
      <c r="I215" s="43"/>
      <c r="J215" s="43"/>
    </row>
    <row r="216" spans="7:10">
      <c r="G216" s="73"/>
      <c r="H216" s="43"/>
      <c r="I216" s="43"/>
      <c r="J216" s="43"/>
    </row>
    <row r="217" spans="7:10">
      <c r="G217" s="73"/>
      <c r="H217" s="43"/>
      <c r="I217" s="43"/>
      <c r="J217" s="43"/>
    </row>
    <row r="218" spans="7:10">
      <c r="G218" s="73"/>
      <c r="H218" s="43"/>
      <c r="I218" s="43"/>
      <c r="J218" s="43"/>
    </row>
    <row r="219" spans="7:10">
      <c r="G219" s="73"/>
      <c r="H219" s="43"/>
      <c r="I219" s="43"/>
      <c r="J219" s="43"/>
    </row>
    <row r="220" spans="7:10">
      <c r="G220" s="73"/>
      <c r="H220" s="43"/>
      <c r="I220" s="43"/>
      <c r="J220" s="43"/>
    </row>
    <row r="221" spans="7:10">
      <c r="G221" s="73"/>
      <c r="H221" s="43"/>
      <c r="I221" s="43"/>
      <c r="J221" s="43"/>
    </row>
    <row r="222" spans="7:10">
      <c r="G222" s="73"/>
      <c r="H222" s="43"/>
      <c r="I222" s="43"/>
      <c r="J222" s="43"/>
    </row>
    <row r="223" spans="7:10">
      <c r="G223" s="73"/>
      <c r="H223" s="43"/>
      <c r="I223" s="43"/>
      <c r="J223" s="43"/>
    </row>
    <row r="224" spans="7:10">
      <c r="G224" s="73"/>
      <c r="H224" s="43"/>
      <c r="I224" s="43"/>
      <c r="J224" s="43"/>
    </row>
    <row r="225" spans="7:10">
      <c r="G225" s="73"/>
      <c r="H225" s="43"/>
      <c r="I225" s="43"/>
      <c r="J225" s="43"/>
    </row>
    <row r="226" spans="7:10">
      <c r="G226" s="73"/>
      <c r="H226" s="43"/>
      <c r="I226" s="43"/>
      <c r="J226" s="43"/>
    </row>
    <row r="227" spans="7:10">
      <c r="G227" s="73"/>
      <c r="H227" s="43"/>
      <c r="I227" s="43"/>
      <c r="J227" s="43"/>
    </row>
    <row r="228" spans="7:10">
      <c r="G228" s="73"/>
      <c r="H228" s="43"/>
      <c r="I228" s="43"/>
      <c r="J228" s="43"/>
    </row>
    <row r="229" spans="7:10">
      <c r="G229" s="73"/>
      <c r="H229" s="43"/>
      <c r="I229" s="43"/>
      <c r="J229" s="43"/>
    </row>
    <row r="230" spans="7:10">
      <c r="G230" s="73"/>
      <c r="H230" s="43"/>
      <c r="I230" s="43"/>
      <c r="J230" s="43"/>
    </row>
    <row r="231" spans="7:10">
      <c r="G231" s="73"/>
      <c r="H231" s="43"/>
      <c r="I231" s="43"/>
      <c r="J231" s="43"/>
    </row>
    <row r="232" spans="7:10">
      <c r="G232" s="73"/>
      <c r="H232" s="43"/>
      <c r="I232" s="43"/>
      <c r="J232" s="43"/>
    </row>
    <row r="233" spans="7:10">
      <c r="G233" s="73"/>
      <c r="H233" s="43"/>
      <c r="I233" s="43"/>
      <c r="J233" s="43"/>
    </row>
    <row r="234" spans="7:10">
      <c r="G234" s="73"/>
      <c r="H234" s="43"/>
      <c r="I234" s="43"/>
      <c r="J234" s="43"/>
    </row>
    <row r="235" spans="7:10">
      <c r="G235" s="73"/>
      <c r="H235" s="43"/>
      <c r="I235" s="43"/>
      <c r="J235" s="43"/>
    </row>
    <row r="236" spans="7:10">
      <c r="G236" s="73"/>
      <c r="H236" s="43"/>
      <c r="I236" s="43"/>
      <c r="J236" s="43"/>
    </row>
    <row r="237" spans="7:10">
      <c r="G237" s="73"/>
      <c r="H237" s="43"/>
      <c r="I237" s="43"/>
      <c r="J237" s="43"/>
    </row>
    <row r="238" spans="7:10">
      <c r="G238" s="73"/>
      <c r="H238" s="43"/>
      <c r="I238" s="43"/>
      <c r="J238" s="43"/>
    </row>
    <row r="239" spans="7:10">
      <c r="G239" s="73"/>
      <c r="H239" s="43"/>
      <c r="I239" s="43"/>
      <c r="J239" s="43"/>
    </row>
    <row r="240" spans="7:10">
      <c r="G240" s="73"/>
      <c r="H240" s="43"/>
      <c r="I240" s="43"/>
      <c r="J240" s="43"/>
    </row>
    <row r="241" spans="7:10">
      <c r="G241" s="73"/>
      <c r="H241" s="43"/>
      <c r="I241" s="43"/>
      <c r="J241" s="43"/>
    </row>
    <row r="242" spans="7:10">
      <c r="G242" s="73"/>
      <c r="H242" s="43"/>
      <c r="I242" s="43"/>
      <c r="J242" s="43"/>
    </row>
    <row r="243" spans="7:10">
      <c r="G243" s="73"/>
      <c r="H243" s="43"/>
      <c r="I243" s="43"/>
      <c r="J243" s="43"/>
    </row>
    <row r="244" spans="7:10">
      <c r="G244" s="73"/>
      <c r="H244" s="43"/>
      <c r="I244" s="43"/>
      <c r="J244" s="43"/>
    </row>
    <row r="245" spans="7:10">
      <c r="G245" s="73"/>
      <c r="H245" s="43"/>
      <c r="I245" s="43"/>
      <c r="J245" s="43"/>
    </row>
    <row r="246" spans="7:10">
      <c r="G246" s="73"/>
      <c r="H246" s="43"/>
      <c r="I246" s="43"/>
      <c r="J246" s="43"/>
    </row>
    <row r="247" spans="7:10">
      <c r="G247" s="73"/>
      <c r="H247" s="43"/>
      <c r="I247" s="43"/>
      <c r="J247" s="43"/>
    </row>
    <row r="248" spans="7:10">
      <c r="G248" s="73"/>
      <c r="H248" s="43"/>
      <c r="I248" s="43"/>
      <c r="J248" s="43"/>
    </row>
    <row r="249" spans="7:10">
      <c r="G249" s="73"/>
      <c r="H249" s="43"/>
      <c r="I249" s="43"/>
      <c r="J249" s="43"/>
    </row>
    <row r="250" spans="7:10">
      <c r="G250" s="73"/>
      <c r="H250" s="43"/>
      <c r="I250" s="43"/>
      <c r="J250" s="43"/>
    </row>
    <row r="251" spans="7:10">
      <c r="G251" s="73"/>
      <c r="H251" s="43"/>
      <c r="I251" s="43"/>
      <c r="J251" s="43"/>
    </row>
    <row r="252" spans="7:10">
      <c r="G252" s="73"/>
      <c r="H252" s="43"/>
      <c r="I252" s="43"/>
      <c r="J252" s="43"/>
    </row>
    <row r="253" spans="7:10">
      <c r="G253" s="73"/>
      <c r="H253" s="43"/>
      <c r="I253" s="43"/>
      <c r="J253" s="43"/>
    </row>
    <row r="254" spans="7:10">
      <c r="G254" s="73"/>
      <c r="H254" s="43"/>
      <c r="I254" s="43"/>
      <c r="J254" s="43"/>
    </row>
    <row r="255" spans="7:10">
      <c r="G255" s="73"/>
      <c r="H255" s="43"/>
      <c r="I255" s="43"/>
      <c r="J255" s="43"/>
    </row>
    <row r="256" spans="7:10">
      <c r="G256" s="73"/>
      <c r="H256" s="43"/>
      <c r="I256" s="43"/>
      <c r="J256" s="43"/>
    </row>
    <row r="257" spans="7:10">
      <c r="G257" s="73"/>
      <c r="H257" s="43"/>
      <c r="I257" s="43"/>
      <c r="J257" s="43"/>
    </row>
    <row r="258" spans="7:10">
      <c r="G258" s="73"/>
      <c r="H258" s="43"/>
      <c r="I258" s="43"/>
      <c r="J258" s="43"/>
    </row>
    <row r="259" spans="7:10">
      <c r="G259" s="73"/>
      <c r="H259" s="43"/>
      <c r="I259" s="43"/>
      <c r="J259" s="43"/>
    </row>
    <row r="260" spans="7:10">
      <c r="G260" s="73"/>
      <c r="H260" s="43"/>
      <c r="I260" s="43"/>
      <c r="J260" s="43"/>
    </row>
    <row r="261" spans="7:10">
      <c r="G261" s="73"/>
      <c r="H261" s="43"/>
      <c r="I261" s="43"/>
      <c r="J261" s="43"/>
    </row>
    <row r="262" spans="7:10">
      <c r="G262" s="73"/>
      <c r="H262" s="43"/>
      <c r="I262" s="43"/>
      <c r="J262" s="43"/>
    </row>
    <row r="263" spans="7:10">
      <c r="G263" s="73"/>
      <c r="H263" s="43"/>
      <c r="I263" s="43"/>
      <c r="J263" s="43"/>
    </row>
    <row r="264" spans="7:10">
      <c r="G264" s="73"/>
      <c r="H264" s="43"/>
      <c r="I264" s="43"/>
      <c r="J264" s="43"/>
    </row>
    <row r="265" spans="7:10">
      <c r="G265" s="73"/>
      <c r="H265" s="43"/>
      <c r="I265" s="43"/>
      <c r="J265" s="43"/>
    </row>
    <row r="266" spans="7:10">
      <c r="G266" s="73"/>
      <c r="H266" s="43"/>
      <c r="I266" s="43"/>
      <c r="J266" s="43"/>
    </row>
    <row r="267" spans="7:10">
      <c r="G267" s="73"/>
      <c r="H267" s="43"/>
      <c r="I267" s="43"/>
      <c r="J267" s="43"/>
    </row>
    <row r="268" spans="7:10">
      <c r="G268" s="73"/>
      <c r="H268" s="43"/>
      <c r="I268" s="43"/>
      <c r="J268" s="43"/>
    </row>
    <row r="269" spans="7:10">
      <c r="G269" s="73"/>
      <c r="H269" s="43"/>
      <c r="I269" s="43"/>
      <c r="J269" s="43"/>
    </row>
  </sheetData>
  <sheetProtection algorithmName="SHA-512" hashValue="dm8YG4i5E1grvVZ7URx1V9+CxahLqX7xIMQeXB7lxp0bCSxHfobQSIjxpX5Iobd2feVca6nQmVHw4z+od2ztXg==" saltValue="OUQcUmbtgaYMliJRdY5onw==" spinCount="100000" sheet="1" objects="1" scenarios="1"/>
  <mergeCells count="1">
    <mergeCell ref="E3:F4"/>
  </mergeCells>
  <phoneticPr fontId="0" type="noConversion"/>
  <pageMargins left="0.44" right="0.24" top="0.51" bottom="1" header="0.5" footer="0.5"/>
  <pageSetup paperSize="9" scale="54" orientation="portrait" r:id="rId1"/>
  <headerFooter alignWithMargins="0"/>
  <ignoredErrors>
    <ignoredError sqref="CB45 CB47:CB49 CD45:CD49" numberStoredAsText="1"/>
  </ignoredErrors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Forside</vt:lpstr>
      <vt:lpstr>Nøkkeltall</vt:lpstr>
      <vt:lpstr>Forside!Utskriftsområde</vt:lpstr>
      <vt:lpstr>Nøkkeltall!Utskriftsområde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Granli</dc:creator>
  <cp:lastModifiedBy>Ivone Campos Da Cruz</cp:lastModifiedBy>
  <cp:lastPrinted>2018-04-10T11:48:08Z</cp:lastPrinted>
  <dcterms:created xsi:type="dcterms:W3CDTF">2000-01-13T13:39:49Z</dcterms:created>
  <dcterms:modified xsi:type="dcterms:W3CDTF">2026-02-17T08:18:01Z</dcterms:modified>
</cp:coreProperties>
</file>