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cc\Desktop\KOMM\"/>
    </mc:Choice>
  </mc:AlternateContent>
  <xr:revisionPtr revIDLastSave="0" documentId="13_ncr:1_{E9AAF414-1964-40E7-AACA-439EA2659631}" xr6:coauthVersionLast="47" xr6:coauthVersionMax="47" xr10:uidLastSave="{00000000-0000-0000-0000-000000000000}"/>
  <workbookProtection workbookPassword="C93B" lockStructure="1"/>
  <bookViews>
    <workbookView xWindow="-120" yWindow="-120" windowWidth="29040" windowHeight="15720" xr2:uid="{00000000-000D-0000-FFFF-FFFF00000000}"/>
  </bookViews>
  <sheets>
    <sheet name="Forside" sheetId="9" r:id="rId1"/>
    <sheet name="Nøkkeltall" sheetId="1" r:id="rId2"/>
  </sheets>
  <definedNames>
    <definedName name="_xlnm.Print_Area" localSheetId="0">Forside!$A$1:$F$24</definedName>
    <definedName name="_xlnm.Print_Area" localSheetId="1">Nøkkeltall!$A$1:$J$96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" l="1"/>
  <c r="G41" i="1" l="1"/>
  <c r="G40" i="1"/>
  <c r="G39" i="1"/>
  <c r="G48" i="1"/>
  <c r="G49" i="1"/>
  <c r="G47" i="1"/>
  <c r="M81" i="1"/>
  <c r="L94" i="1"/>
  <c r="K94" i="1"/>
  <c r="E97" i="1"/>
  <c r="E96" i="1"/>
  <c r="J94" i="1" l="1"/>
  <c r="F94" i="1"/>
  <c r="M94" i="1" l="1"/>
  <c r="G53" i="1"/>
  <c r="G56" i="1"/>
  <c r="G28" i="1"/>
  <c r="F27" i="1" l="1"/>
  <c r="E27" i="1"/>
  <c r="G27" i="1" l="1"/>
  <c r="I93" i="1"/>
  <c r="H93" i="1"/>
  <c r="G93" i="1"/>
  <c r="E93" i="1"/>
  <c r="D93" i="1"/>
  <c r="C93" i="1"/>
  <c r="J92" i="1"/>
  <c r="F92" i="1"/>
  <c r="J90" i="1"/>
  <c r="F90" i="1"/>
  <c r="J89" i="1"/>
  <c r="F89" i="1"/>
  <c r="J88" i="1"/>
  <c r="F88" i="1"/>
  <c r="J87" i="1"/>
  <c r="F87" i="1"/>
  <c r="J85" i="1"/>
  <c r="F85" i="1"/>
  <c r="J84" i="1"/>
  <c r="F84" i="1"/>
  <c r="J83" i="1"/>
  <c r="F83" i="1"/>
  <c r="J82" i="1"/>
  <c r="F82" i="1"/>
  <c r="J81" i="1"/>
  <c r="F81" i="1"/>
  <c r="M93" i="1" l="1"/>
  <c r="F93" i="1"/>
  <c r="J93" i="1"/>
  <c r="F35" i="1"/>
  <c r="E35" i="1"/>
  <c r="G35" i="1" l="1"/>
  <c r="F96" i="1"/>
  <c r="D66" i="1"/>
  <c r="C66" i="1"/>
  <c r="AI2" i="9" l="1"/>
  <c r="AI1" i="9"/>
  <c r="BF1" i="9"/>
  <c r="BC1" i="9"/>
  <c r="B11" i="9"/>
  <c r="B1" i="1"/>
  <c r="CD1" i="9"/>
  <c r="CF1" i="9" s="1"/>
  <c r="CH1" i="9" s="1"/>
  <c r="CJ1" i="9" s="1"/>
  <c r="CL1" i="9" s="1"/>
  <c r="CN1" i="9" s="1"/>
  <c r="CP1" i="9" s="1"/>
  <c r="CR1" i="9" s="1"/>
  <c r="CT1" i="9" s="1"/>
  <c r="E31" i="1"/>
  <c r="E29" i="1"/>
  <c r="E11" i="1"/>
  <c r="E7" i="1"/>
  <c r="BI1" i="9"/>
  <c r="BE1" i="9"/>
  <c r="BB1" i="9"/>
  <c r="BD1" i="9"/>
  <c r="F31" i="1"/>
  <c r="G31" i="1" s="1"/>
  <c r="F29" i="1"/>
  <c r="F11" i="1"/>
  <c r="F7" i="1"/>
  <c r="D3" i="1"/>
  <c r="G78" i="1" s="1"/>
  <c r="C3" i="1"/>
  <c r="C78" i="1" s="1"/>
  <c r="B4" i="1"/>
  <c r="G7" i="1" l="1"/>
  <c r="G11" i="1"/>
  <c r="G29" i="1"/>
</calcChain>
</file>

<file path=xl/sharedStrings.xml><?xml version="1.0" encoding="utf-8"?>
<sst xmlns="http://schemas.openxmlformats.org/spreadsheetml/2006/main" count="349" uniqueCount="197">
  <si>
    <t>mill.kr.</t>
  </si>
  <si>
    <t>= Netto rente- og kredittprovisjonsinntekter</t>
  </si>
  <si>
    <t>mill. kr.</t>
  </si>
  <si>
    <t>Del 1: Foreløpige resultater/nøkkeltall</t>
  </si>
  <si>
    <t>FORETAKETS NAVN:</t>
  </si>
  <si>
    <t>ORGANISASJONSNUMMER:</t>
  </si>
  <si>
    <t>BANKNUMMER (jf. ORBOF):</t>
  </si>
  <si>
    <t>KONTAKTPERSON:</t>
  </si>
  <si>
    <t>E-POSTADRESSE:</t>
  </si>
  <si>
    <t>TELEFONNUMMER:</t>
  </si>
  <si>
    <t>RAPPORTERINGSPERIODE:</t>
  </si>
  <si>
    <t>RAPPORTERINGSÅR:</t>
  </si>
  <si>
    <t>KONTAKTPERSONER HOS FINANSTILSYNET:</t>
  </si>
  <si>
    <t>Rapportering  av  foreløpige resultater/nøkkeltall</t>
  </si>
  <si>
    <t>REGNSKAPSSPRÅK (IFRS/NGAAP)</t>
  </si>
  <si>
    <t>Forside</t>
  </si>
  <si>
    <t>1.</t>
  </si>
  <si>
    <t>2.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</si>
  <si>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</si>
  <si>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</si>
  <si>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</si>
  <si>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</si>
  <si>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</si>
  <si>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</si>
  <si>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</si>
  <si>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</si>
  <si>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</si>
  <si>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</si>
  <si>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</si>
  <si>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</si>
  <si>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</si>
  <si>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</si>
  <si>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</si>
  <si>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</si>
  <si>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</si>
  <si>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</si>
  <si>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</si>
  <si>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</si>
  <si>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</si>
  <si>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</si>
  <si>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</si>
  <si>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</si>
  <si>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</si>
  <si>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</si>
  <si>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</si>
  <si>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</si>
  <si>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</si>
  <si>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Renteinntekter og lignende inntekter</t>
  </si>
  <si>
    <t>Rentekostnader og lignende kostnader</t>
  </si>
  <si>
    <t>Utbytte og andre lignende inntekter</t>
  </si>
  <si>
    <t>Provisjonsinntekter og inntekter fra banktjenester</t>
  </si>
  <si>
    <t>Provisjonskostnader og kostnader ved banktjenester</t>
  </si>
  <si>
    <t xml:space="preserve"> Aksjer mv</t>
  </si>
  <si>
    <t>Andre eiendeler og forpliktelser</t>
  </si>
  <si>
    <t>Andre driftsinntekter</t>
  </si>
  <si>
    <t>Andre driftskostnader</t>
  </si>
  <si>
    <t>Forvaltningskapital (sum gjeld og egenkapital)</t>
  </si>
  <si>
    <t>Utlån til og fordringer til kunder vurdert til amortisert kost (før nedskrivninger)</t>
  </si>
  <si>
    <t>Gjeld stiftet ved utstedelse av verdipapirer</t>
  </si>
  <si>
    <t>Gjen.forvaltningskapital (GFK) (daglig evt. månedlig)</t>
  </si>
  <si>
    <t>KONSOLIDERT ELLER IKKE-KONSOLIDERT</t>
  </si>
  <si>
    <t>Ikke-konsolidert</t>
  </si>
  <si>
    <t>6.1</t>
  </si>
  <si>
    <t>8.</t>
  </si>
  <si>
    <t>SISTE DAG I RAPPORTERINGSPERIODEN:</t>
  </si>
  <si>
    <t>lau@finanstilsynet.no</t>
  </si>
  <si>
    <t>22 93 98 61</t>
  </si>
  <si>
    <t>Skjema-ID</t>
  </si>
  <si>
    <t>Versjonsnr</t>
  </si>
  <si>
    <t>VersjonsID</t>
  </si>
  <si>
    <t>Orgnr</t>
  </si>
  <si>
    <t>Kons./ikke kons.</t>
  </si>
  <si>
    <t>SA/IRB</t>
  </si>
  <si>
    <t>Antall datakolonner</t>
  </si>
  <si>
    <t>Arknavn</t>
  </si>
  <si>
    <t>Nøkkeltall</t>
  </si>
  <si>
    <t>ÅR</t>
  </si>
  <si>
    <t>MND</t>
  </si>
  <si>
    <t>i dokumentet</t>
  </si>
  <si>
    <t>Dette er skjemaversjonens CREATION DATE</t>
  </si>
  <si>
    <t>VERSJONSNUMMER/GYLDIG FRA:</t>
  </si>
  <si>
    <t>Lars Aurdal</t>
  </si>
  <si>
    <t>Spørsmålene  RAPPORTERINGSÅR, RAPPORTERINGSPERIODE og REGNSKAPSSPRÅK (IFRS/NGAAP) er bygget opp med nedtrekksmeny som rapportør må velge fra.</t>
  </si>
  <si>
    <t>KRT-1049</t>
  </si>
  <si>
    <t>Kostnader ved ytelser til ansatte (Lønn, pensjoner, sosiale ytelser)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</si>
  <si>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</si>
  <si>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</si>
  <si>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</si>
  <si>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</si>
  <si>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</si>
  <si>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</si>
  <si>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</si>
  <si>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</si>
  <si>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</si>
  <si>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</si>
  <si>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C</t>
  </si>
  <si>
    <t>D</t>
  </si>
  <si>
    <t>B</t>
  </si>
  <si>
    <t>VERSJONSNUMMER</t>
  </si>
  <si>
    <t>E</t>
  </si>
  <si>
    <t>Nøkkeltallsskjema for finansieringsforetak</t>
  </si>
  <si>
    <t>Tilleggsinformasjon for OMF-foretak</t>
  </si>
  <si>
    <t>Gjeld stiftet ved utstedelse av obligasjoner med fortrinnsrett</t>
  </si>
  <si>
    <t>Ledig sikkerhetsmasse (hensyntatt ratingselskapenes overpantsettelseskrav)</t>
  </si>
  <si>
    <t>Gjennomsnittlig belåningsgrad på utlån som inngår i sikkerhetsmassen (prosent)</t>
  </si>
  <si>
    <t>Gjennomført kapitalutvidelse i perioden (sum innbetalt kapital)</t>
  </si>
  <si>
    <t xml:space="preserve">   Herav: verdiendringer på pensjonsforpliktelser</t>
  </si>
  <si>
    <r>
      <t xml:space="preserve">Periodens totalresultat </t>
    </r>
    <r>
      <rPr>
        <b/>
        <sz val="8"/>
        <color theme="3" tint="-0.249977111117893"/>
        <rFont val="Arial"/>
        <family val="2"/>
      </rPr>
      <t>(Kun IFRS)</t>
    </r>
  </si>
  <si>
    <r>
      <t xml:space="preserve">Øvrige resultatelementer som ikke vil reklassifiseres til resultatet, etter skatt </t>
    </r>
    <r>
      <rPr>
        <b/>
        <sz val="8"/>
        <color theme="3" tint="-0.249977111117893"/>
        <rFont val="Arial"/>
        <family val="2"/>
      </rPr>
      <t>(Kun IFRS)</t>
    </r>
  </si>
  <si>
    <r>
      <t xml:space="preserve">Øvrige resultatelementer som senere kan reklassifiseres til resultatet, etter skatt </t>
    </r>
    <r>
      <rPr>
        <b/>
        <sz val="8"/>
        <color theme="3" tint="-0.249977111117893"/>
        <rFont val="Arial"/>
        <family val="2"/>
      </rPr>
      <t>(Kun IFRS)</t>
    </r>
  </si>
  <si>
    <t>Netto verdiendring og gevinst/tap på valuta og finansielle instrumenter</t>
  </si>
  <si>
    <t>Rentebærende verdipapirer</t>
  </si>
  <si>
    <r>
      <t>Utlån og fordringer</t>
    </r>
    <r>
      <rPr>
        <sz val="9"/>
        <color indexed="62"/>
        <rFont val="Arial"/>
        <family val="2"/>
      </rPr>
      <t/>
    </r>
  </si>
  <si>
    <t>Finansielle derivater og valuta</t>
  </si>
  <si>
    <t>Av-/nedskrivninger på ikke-finansielle eiendeler</t>
  </si>
  <si>
    <t xml:space="preserve">  Herav: Kredittap på utlån</t>
  </si>
  <si>
    <t xml:space="preserve">  Herav: Kredittap på garantier og ubenyttede rammekreditter</t>
  </si>
  <si>
    <t xml:space="preserve">  Herav: Kredittap på rentebærende verdipapirer</t>
  </si>
  <si>
    <t>Verdiendring og gevinst/tap på ikke-finansielle eiendeler</t>
  </si>
  <si>
    <t>Resultat før skatt fra videreført virksomhet</t>
  </si>
  <si>
    <t>Skatt på resultat fra videreført virksomhet</t>
  </si>
  <si>
    <t>Resultat etter skatt fra videreført virksomhet</t>
  </si>
  <si>
    <t>Resultat fra virksomhet under avvikling etter skatt</t>
  </si>
  <si>
    <t>Resultat før andre inntekter og kostnader</t>
  </si>
  <si>
    <t>Innlån fra kredittinstitusjoner og finansieringsforetak</t>
  </si>
  <si>
    <t xml:space="preserve">Innskudd og andre innlån fra kunder </t>
  </si>
  <si>
    <t>Del 2: Utvikling i nedskrivninger på utlån og trukne kreditter  3)</t>
  </si>
  <si>
    <t>Steg 1</t>
  </si>
  <si>
    <t>Steg 2</t>
  </si>
  <si>
    <t>Steg 3</t>
  </si>
  <si>
    <t>Sum nedskr.</t>
  </si>
  <si>
    <t>Inngående beholdning pr. 01.01</t>
  </si>
  <si>
    <t>Endring som følge av overgang fra steg 1 til steg 2</t>
  </si>
  <si>
    <t>Endring som følge av overgang fra steg 1 til steg 3</t>
  </si>
  <si>
    <t>Endring som følge av overgang fra steg 2 til steg 3</t>
  </si>
  <si>
    <t>Endring som følge av overgang fra steg 3 til steg 2</t>
  </si>
  <si>
    <t>Endring som følge av overgang fra steg 3 til steg 1</t>
  </si>
  <si>
    <t>Endring som følge av overgang fra steg 2 til steg 1</t>
  </si>
  <si>
    <t>Endring som følge av redusert portefølje (salg/konstatering/mv)</t>
  </si>
  <si>
    <t>Andre endringer i perioden</t>
  </si>
  <si>
    <t>Utgående beholdning ved utgangen av perioden</t>
  </si>
  <si>
    <t>Brutto misligholdte engasjementer etter 90-dagers definisjonen (1)</t>
  </si>
  <si>
    <t>1837</t>
  </si>
  <si>
    <t>1838</t>
  </si>
  <si>
    <t>1839</t>
  </si>
  <si>
    <t>6.2</t>
  </si>
  <si>
    <t>6.3</t>
  </si>
  <si>
    <t>6.4</t>
  </si>
  <si>
    <t>6.5</t>
  </si>
  <si>
    <t>11.1</t>
  </si>
  <si>
    <t>11.2</t>
  </si>
  <si>
    <t>11.3</t>
  </si>
  <si>
    <t>23.1.</t>
  </si>
  <si>
    <t>23.2.</t>
  </si>
  <si>
    <t>23.3</t>
  </si>
  <si>
    <t>24.1.</t>
  </si>
  <si>
    <t>24.2.</t>
  </si>
  <si>
    <r>
      <t xml:space="preserve">Verdifall på utlån og fordringer </t>
    </r>
    <r>
      <rPr>
        <b/>
        <sz val="9"/>
        <color indexed="62"/>
        <rFont val="Arial"/>
        <family val="2"/>
      </rPr>
      <t xml:space="preserve">(IFRS) </t>
    </r>
    <r>
      <rPr>
        <sz val="8"/>
        <rFont val="Arial"/>
        <family val="2"/>
      </rPr>
      <t>Tap på utlån, garantier mv.</t>
    </r>
    <r>
      <rPr>
        <b/>
        <sz val="8"/>
        <color indexed="10"/>
        <rFont val="Arial"/>
        <family val="2"/>
      </rPr>
      <t xml:space="preserve"> (NGAAP)</t>
    </r>
  </si>
  <si>
    <r>
      <t>Nedskr./rev. av nedskr. og gev./tap på v.papirer som er anl.midl.</t>
    </r>
    <r>
      <rPr>
        <sz val="9"/>
        <rFont val="Arial"/>
        <family val="2"/>
      </rPr>
      <t xml:space="preserve"> (NGAAP)</t>
    </r>
  </si>
  <si>
    <r>
      <t>Justering av virkelig verdi som følge av markedsrisiko</t>
    </r>
    <r>
      <rPr>
        <b/>
        <sz val="8"/>
        <color indexed="49"/>
        <rFont val="Arial"/>
        <family val="2"/>
      </rPr>
      <t/>
    </r>
  </si>
  <si>
    <t>Justering av virkelig verdi som følge av kredittrisiko</t>
  </si>
  <si>
    <r>
      <t xml:space="preserve">Utlån og fordringer til kunder vurdert til virkelig verdi over OCI (før justeringer av virkelig verdi ) </t>
    </r>
    <r>
      <rPr>
        <b/>
        <sz val="9"/>
        <rFont val="Arial"/>
        <family val="2"/>
      </rPr>
      <t>(Kun IFRS)</t>
    </r>
  </si>
  <si>
    <t>25.1</t>
  </si>
  <si>
    <t xml:space="preserve">Justering av virkelig verdi som følge av markedsrisiko </t>
  </si>
  <si>
    <t>25.2</t>
  </si>
  <si>
    <t>25.3</t>
  </si>
  <si>
    <t xml:space="preserve">Nedskrivning som følge av vesentlig økning i kredittrisiko, der det ikke foreligger en tapshendelse (steg 2) </t>
  </si>
  <si>
    <t>25.4</t>
  </si>
  <si>
    <t>Nedskrivning som følge av vesentlig økning i kredittrisiko, der det foreligger en tapshendelse (steg 3)</t>
  </si>
  <si>
    <t>33.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</si>
  <si>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</si>
  <si>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</si>
  <si>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</si>
  <si>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</si>
  <si>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</si>
  <si>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</si>
  <si>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</si>
  <si>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</si>
  <si>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</si>
  <si>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</si>
  <si>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r>
      <t xml:space="preserve">Utlån og fordringer til kunder vurdert til virkelig verdi over resultatet (før justeringer av virkelig verdi ) </t>
    </r>
    <r>
      <rPr>
        <b/>
        <sz val="9"/>
        <rFont val="Arial"/>
        <family val="2"/>
      </rPr>
      <t>(Kun IFRS)</t>
    </r>
  </si>
  <si>
    <t>Andre misligholdte engasjementer (1)</t>
  </si>
  <si>
    <t>Brutto utlån til kunder (AMO og VVOCI) ved utgangen av perioden, tapsvurdert i de ulike steg</t>
  </si>
  <si>
    <t>3) Nedskrivninger (mot kunder) fordelt på de tre ulike stegene i tapsvurdering etter IFRS 9. Dersom en finansiell eiendel migrerer flere ganger mellom stegene i løpet av et kalenderår, skal den migrering som skjer fra starten av kalenderåret til rapporteringstidspunktet legges til grunn for rapporteringen</t>
  </si>
  <si>
    <t>Endring som følge av nye eller økte lån/kreditter</t>
  </si>
  <si>
    <t>Sikkerhetsmassens sammensetning (Finansforetaksloven kapittel 11.II og Finansforetaksforskriften kapittel 11 del I):</t>
  </si>
  <si>
    <t>Brutto utlån sikret med pant i bolig/næringseiendom (Finansforetaksloven § 11-8 og § 11-9)</t>
  </si>
  <si>
    <t>Fyllingssikkerhet (§ 11-8 (4) og § 11-12 (2))</t>
  </si>
  <si>
    <t>Sum sikkerhetsmasse (inkl. derivater)</t>
  </si>
  <si>
    <t>12-mnd. Forventet kredittap på "friske" utlån (steg 1). Kun IFRS</t>
  </si>
  <si>
    <t>Nedskrivning som følge av vesentlig økning i kredittrisiko, der det ikke foreligger en tapshendelse (steg 2) /Gruppenedskrivninger for NGAAP</t>
  </si>
  <si>
    <t>Nedskrivning som følge av vesentlig økning i kredittrisiko, der det foreligger en tapshendelse (steg 3) /Individuelle nedskrivninger for NGAAP</t>
  </si>
  <si>
    <t>12-mnd. Forventet kredittap på "friske" utlån (steg 1).</t>
  </si>
  <si>
    <t>Beregninger til feilkontroller</t>
  </si>
  <si>
    <t>1) Jf. veiledningen til ORBOF-rapport 12 Tilleggsspesifikasjoner, kapittel 17, og Finanstilsynets rundskriv 10/2020</t>
  </si>
  <si>
    <t>Egenkapital ved utgangen av perioden</t>
  </si>
  <si>
    <t xml:space="preserve">  Herav: Hybridkapital/fondsobligasjoner som inngår i egenkapitalen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</si>
</sst>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(&quot;kr&quot;\ * #,##0.00_);_(&quot;kr&quot;\ * \(#,##0.00\);_(&quot;kr&quot;\ * &quot;-&quot;??_);_(@_)"/>
    <numFmt numFmtId="166" formatCode="_(* #,##0.00_);_(* \(#,##0.00\);_(* &quot;-&quot;??_);_(@_)"/>
    <numFmt numFmtId="167" formatCode="#,##0.0"/>
    <numFmt numFmtId="168" formatCode="0.0\ %"/>
  </numFmts>
  <fonts count="82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8"/>
      <color indexed="49"/>
      <name val="Arial"/>
      <family val="2"/>
    </font>
    <font>
      <b/>
      <sz val="8"/>
      <color indexed="10"/>
      <name val="Arial"/>
      <family val="2"/>
    </font>
    <font>
      <b/>
      <sz val="9"/>
      <color indexed="62"/>
      <name val="Arial"/>
      <family val="2"/>
    </font>
    <font>
      <sz val="9"/>
      <color indexed="62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sz val="11"/>
      <color rgb="FF9C0006"/>
      <name val="Arial"/>
      <family val="2"/>
    </font>
    <font>
      <i/>
      <sz val="11"/>
      <color rgb="FF7F7F7F"/>
      <name val="Arial"/>
      <family val="2"/>
    </font>
    <font>
      <b/>
      <sz val="20"/>
      <color rgb="FF668E36"/>
      <name val="Times New Roman"/>
      <family val="1"/>
    </font>
    <font>
      <b/>
      <sz val="12"/>
      <color theme="1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rgb="FF9C65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b/>
      <sz val="8"/>
      <color theme="0" tint="-0.14999847407452621"/>
      <name val="Arial"/>
      <family val="2"/>
    </font>
    <font>
      <sz val="8"/>
      <color theme="0"/>
      <name val="Arial"/>
      <family val="2"/>
    </font>
    <font>
      <sz val="8"/>
      <color theme="0" tint="-0.14999847407452621"/>
      <name val="Arial"/>
      <family val="2"/>
    </font>
    <font>
      <b/>
      <sz val="10"/>
      <color theme="1"/>
      <name val="Arial"/>
      <family val="2"/>
    </font>
    <font>
      <b/>
      <sz val="8"/>
      <color rgb="FFFF000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10"/>
      <color theme="0"/>
      <name val="MS Sans Serif"/>
      <family val="2"/>
    </font>
    <font>
      <b/>
      <sz val="8"/>
      <color theme="3" tint="-0.249977111117893"/>
      <name val="Arial"/>
      <family val="2"/>
    </font>
    <font>
      <b/>
      <sz val="9"/>
      <name val="Arial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i/>
      <sz val="11"/>
      <color theme="0"/>
      <name val="Calibri"/>
      <family val="2"/>
      <scheme val="minor"/>
    </font>
    <font>
      <sz val="8"/>
      <color rgb="FFFF0000"/>
      <name val="Arial"/>
      <family val="2"/>
    </font>
    <font>
      <i/>
      <sz val="8"/>
      <name val="Arial"/>
      <family val="2"/>
    </font>
    <font>
      <b/>
      <sz val="8"/>
      <color rgb="FFC0000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  <bgColor indexed="64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103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46" fillId="25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46" fillId="26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46" fillId="27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46" fillId="28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46" fillId="29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46" fillId="30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5" borderId="0" applyNumberFormat="0" applyBorder="0" applyAlignment="0" applyProtection="0"/>
    <xf numFmtId="0" fontId="23" fillId="10" borderId="0" applyNumberFormat="0" applyBorder="0" applyAlignment="0" applyProtection="0"/>
    <xf numFmtId="0" fontId="23" fillId="12" borderId="0" applyNumberFormat="0" applyBorder="0" applyAlignment="0" applyProtection="0"/>
    <xf numFmtId="0" fontId="46" fillId="31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46" fillId="32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46" fillId="33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46" fillId="34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46" fillId="35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46" fillId="36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47" fillId="37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47" fillId="3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47" fillId="39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47" fillId="40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47" fillId="41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47" fillId="42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22" borderId="0" applyNumberFormat="0" applyBorder="0" applyAlignment="0" applyProtection="0"/>
    <xf numFmtId="0" fontId="26" fillId="3" borderId="0" applyNumberFormat="0" applyBorder="0" applyAlignment="0" applyProtection="0"/>
    <xf numFmtId="0" fontId="48" fillId="43" borderId="32" applyNumberFormat="0" applyAlignment="0" applyProtection="0"/>
    <xf numFmtId="0" fontId="25" fillId="13" borderId="1" applyNumberFormat="0" applyAlignment="0" applyProtection="0"/>
    <xf numFmtId="0" fontId="25" fillId="13" borderId="1" applyNumberFormat="0" applyAlignment="0" applyProtection="0"/>
    <xf numFmtId="0" fontId="25" fillId="13" borderId="1" applyNumberFormat="0" applyAlignment="0" applyProtection="0"/>
    <xf numFmtId="0" fontId="31" fillId="23" borderId="2" applyNumberFormat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49" fillId="44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1" fillId="0" borderId="0"/>
    <xf numFmtId="0" fontId="52" fillId="0" borderId="0"/>
    <xf numFmtId="0" fontId="53" fillId="45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38" fillId="0" borderId="3" applyNumberFormat="0" applyFill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54" fillId="46" borderId="32" applyNumberFormat="0" applyAlignment="0" applyProtection="0"/>
    <xf numFmtId="0" fontId="29" fillId="7" borderId="1" applyNumberFormat="0" applyAlignment="0" applyProtection="0"/>
    <xf numFmtId="0" fontId="29" fillId="7" borderId="1" applyNumberFormat="0" applyAlignment="0" applyProtection="0"/>
    <xf numFmtId="0" fontId="29" fillId="7" borderId="1" applyNumberFormat="0" applyAlignment="0" applyProtection="0"/>
    <xf numFmtId="0" fontId="55" fillId="0" borderId="33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56" fillId="47" borderId="0">
      <alignment horizontal="right"/>
    </xf>
    <xf numFmtId="164" fontId="4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" fontId="44" fillId="0" borderId="0" applyFont="0" applyFill="0" applyBorder="0" applyAlignment="0" applyProtection="0"/>
    <xf numFmtId="40" fontId="20" fillId="0" borderId="0" applyFont="0" applyFill="0" applyBorder="0" applyAlignment="0" applyProtection="0"/>
    <xf numFmtId="164" fontId="8" fillId="0" borderId="0" applyFont="0" applyFill="0" applyBorder="0" applyAlignment="0" applyProtection="0"/>
    <xf numFmtId="40" fontId="20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0" fillId="0" borderId="0" applyFont="0" applyFill="0" applyBorder="0" applyAlignment="0" applyProtection="0"/>
    <xf numFmtId="40" fontId="20" fillId="0" borderId="0" applyFont="0" applyFill="0" applyBorder="0" applyAlignment="0" applyProtection="0"/>
    <xf numFmtId="164" fontId="10" fillId="0" borderId="0" applyFont="0" applyFill="0" applyBorder="0" applyAlignment="0" applyProtection="0"/>
    <xf numFmtId="40" fontId="2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0" fontId="20" fillId="0" borderId="0" applyFont="0" applyFill="0" applyBorder="0" applyAlignment="0" applyProtection="0"/>
    <xf numFmtId="164" fontId="10" fillId="0" borderId="0" applyFont="0" applyFill="0" applyBorder="0" applyAlignment="0" applyProtection="0"/>
    <xf numFmtId="40" fontId="2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45" fillId="0" borderId="0" applyFont="0" applyFill="0" applyBorder="0" applyAlignment="0" applyProtection="0"/>
    <xf numFmtId="40" fontId="20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40" fontId="20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45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0" fontId="2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57" fillId="48" borderId="34" applyNumberFormat="0" applyAlignment="0" applyProtection="0"/>
    <xf numFmtId="0" fontId="31" fillId="23" borderId="2" applyNumberFormat="0" applyAlignment="0" applyProtection="0"/>
    <xf numFmtId="0" fontId="31" fillId="23" borderId="2" applyNumberFormat="0" applyAlignment="0" applyProtection="0"/>
    <xf numFmtId="0" fontId="30" fillId="0" borderId="6" applyNumberFormat="0" applyFill="0" applyAlignment="0" applyProtection="0"/>
    <xf numFmtId="0" fontId="46" fillId="49" borderId="35" applyNumberFormat="0" applyFont="0" applyAlignment="0" applyProtection="0"/>
    <xf numFmtId="0" fontId="10" fillId="9" borderId="7" applyNumberFormat="0" applyFont="0" applyAlignment="0" applyProtection="0"/>
    <xf numFmtId="0" fontId="10" fillId="9" borderId="7" applyNumberFormat="0" applyFont="0" applyAlignment="0" applyProtection="0"/>
    <xf numFmtId="0" fontId="45" fillId="49" borderId="35" applyNumberFormat="0" applyFont="0" applyAlignment="0" applyProtection="0"/>
    <xf numFmtId="0" fontId="45" fillId="49" borderId="35" applyNumberFormat="0" applyFont="0" applyAlignment="0" applyProtection="0"/>
    <xf numFmtId="0" fontId="45" fillId="49" borderId="35" applyNumberFormat="0" applyFont="0" applyAlignment="0" applyProtection="0"/>
    <xf numFmtId="0" fontId="45" fillId="49" borderId="35" applyNumberFormat="0" applyFont="0" applyAlignment="0" applyProtection="0"/>
    <xf numFmtId="0" fontId="45" fillId="49" borderId="35" applyNumberFormat="0" applyFont="0" applyAlignment="0" applyProtection="0"/>
    <xf numFmtId="0" fontId="45" fillId="49" borderId="35" applyNumberFormat="0" applyFont="0" applyAlignment="0" applyProtection="0"/>
    <xf numFmtId="0" fontId="45" fillId="49" borderId="35" applyNumberFormat="0" applyFont="0" applyAlignment="0" applyProtection="0"/>
    <xf numFmtId="0" fontId="45" fillId="49" borderId="35" applyNumberFormat="0" applyFont="0" applyAlignment="0" applyProtection="0"/>
    <xf numFmtId="0" fontId="45" fillId="49" borderId="35" applyNumberFormat="0" applyFont="0" applyAlignment="0" applyProtection="0"/>
    <xf numFmtId="0" fontId="45" fillId="49" borderId="35" applyNumberFormat="0" applyFont="0" applyAlignment="0" applyProtection="0"/>
    <xf numFmtId="0" fontId="45" fillId="49" borderId="35" applyNumberFormat="0" applyFont="0" applyAlignment="0" applyProtection="0"/>
    <xf numFmtId="0" fontId="45" fillId="49" borderId="35" applyNumberFormat="0" applyFont="0" applyAlignment="0" applyProtection="0"/>
    <xf numFmtId="0" fontId="45" fillId="49" borderId="35" applyNumberFormat="0" applyFont="0" applyAlignment="0" applyProtection="0"/>
    <xf numFmtId="0" fontId="45" fillId="49" borderId="35" applyNumberFormat="0" applyFont="0" applyAlignment="0" applyProtection="0"/>
    <xf numFmtId="0" fontId="45" fillId="49" borderId="35" applyNumberFormat="0" applyFont="0" applyAlignment="0" applyProtection="0"/>
    <xf numFmtId="0" fontId="45" fillId="49" borderId="35" applyNumberFormat="0" applyFont="0" applyAlignment="0" applyProtection="0"/>
    <xf numFmtId="0" fontId="45" fillId="49" borderId="35" applyNumberFormat="0" applyFont="0" applyAlignment="0" applyProtection="0"/>
    <xf numFmtId="0" fontId="45" fillId="49" borderId="35" applyNumberFormat="0" applyFont="0" applyAlignment="0" applyProtection="0"/>
    <xf numFmtId="0" fontId="45" fillId="49" borderId="35" applyNumberFormat="0" applyFont="0" applyAlignment="0" applyProtection="0"/>
    <xf numFmtId="0" fontId="45" fillId="49" borderId="35" applyNumberFormat="0" applyFont="0" applyAlignment="0" applyProtection="0"/>
    <xf numFmtId="0" fontId="45" fillId="49" borderId="35" applyNumberFormat="0" applyFont="0" applyAlignment="0" applyProtection="0"/>
    <xf numFmtId="0" fontId="45" fillId="49" borderId="35" applyNumberFormat="0" applyFont="0" applyAlignment="0" applyProtection="0"/>
    <xf numFmtId="0" fontId="45" fillId="49" borderId="35" applyNumberFormat="0" applyFont="0" applyAlignment="0" applyProtection="0"/>
    <xf numFmtId="0" fontId="45" fillId="49" borderId="35" applyNumberFormat="0" applyFont="0" applyAlignment="0" applyProtection="0"/>
    <xf numFmtId="0" fontId="45" fillId="49" borderId="35" applyNumberFormat="0" applyFont="0" applyAlignment="0" applyProtection="0"/>
    <xf numFmtId="0" fontId="45" fillId="49" borderId="35" applyNumberFormat="0" applyFont="0" applyAlignment="0" applyProtection="0"/>
    <xf numFmtId="0" fontId="45" fillId="49" borderId="35" applyNumberFormat="0" applyFont="0" applyAlignment="0" applyProtection="0"/>
    <xf numFmtId="0" fontId="45" fillId="49" borderId="35" applyNumberFormat="0" applyFont="0" applyAlignment="0" applyProtection="0"/>
    <xf numFmtId="0" fontId="32" fillId="14" borderId="0" applyNumberFormat="0" applyBorder="0" applyAlignment="0" applyProtection="0"/>
    <xf numFmtId="0" fontId="46" fillId="0" borderId="0"/>
    <xf numFmtId="0" fontId="23" fillId="0" borderId="0"/>
    <xf numFmtId="0" fontId="4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8" fillId="0" borderId="0"/>
    <xf numFmtId="0" fontId="36" fillId="0" borderId="0" applyNumberFormat="0" applyFont="0" applyFill="0" applyBorder="0"/>
    <xf numFmtId="0" fontId="10" fillId="0" borderId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23" fillId="0" borderId="0"/>
    <xf numFmtId="0" fontId="42" fillId="0" borderId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56" fillId="0" borderId="0"/>
    <xf numFmtId="0" fontId="23" fillId="0" borderId="0"/>
    <xf numFmtId="0" fontId="42" fillId="0" borderId="0"/>
    <xf numFmtId="0" fontId="10" fillId="0" borderId="0"/>
    <xf numFmtId="0" fontId="23" fillId="0" borderId="0"/>
    <xf numFmtId="0" fontId="23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23" fillId="0" borderId="0"/>
    <xf numFmtId="0" fontId="23" fillId="0" borderId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23" fillId="0" borderId="0"/>
    <xf numFmtId="0" fontId="23" fillId="0" borderId="0"/>
    <xf numFmtId="0" fontId="23" fillId="0" borderId="0"/>
    <xf numFmtId="0" fontId="20" fillId="0" borderId="0" applyNumberFormat="0" applyFont="0" applyFill="0" applyBorder="0"/>
    <xf numFmtId="0" fontId="45" fillId="0" borderId="0"/>
    <xf numFmtId="0" fontId="4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23" fillId="0" borderId="0"/>
    <xf numFmtId="0" fontId="8" fillId="0" borderId="0"/>
    <xf numFmtId="0" fontId="8" fillId="0" borderId="0"/>
    <xf numFmtId="0" fontId="23" fillId="0" borderId="0"/>
    <xf numFmtId="0" fontId="6" fillId="0" borderId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8" fillId="0" borderId="0"/>
    <xf numFmtId="0" fontId="8" fillId="0" borderId="0"/>
    <xf numFmtId="0" fontId="8" fillId="0" borderId="0"/>
    <xf numFmtId="0" fontId="23" fillId="0" borderId="0"/>
    <xf numFmtId="0" fontId="8" fillId="0" borderId="0"/>
    <xf numFmtId="0" fontId="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45" fillId="0" borderId="0"/>
    <xf numFmtId="0" fontId="42" fillId="0" borderId="0"/>
    <xf numFmtId="0" fontId="45" fillId="0" borderId="0"/>
    <xf numFmtId="0" fontId="45" fillId="0" borderId="0"/>
    <xf numFmtId="0" fontId="45" fillId="0" borderId="0"/>
    <xf numFmtId="0" fontId="42" fillId="0" borderId="0"/>
    <xf numFmtId="0" fontId="45" fillId="0" borderId="0"/>
    <xf numFmtId="0" fontId="45" fillId="0" borderId="0"/>
    <xf numFmtId="0" fontId="4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20" fillId="0" borderId="0" applyNumberFormat="0" applyFont="0" applyFill="0" applyBorder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 applyNumberFormat="0" applyFont="0" applyFill="0" applyBorder="0"/>
    <xf numFmtId="0" fontId="45" fillId="0" borderId="0"/>
    <xf numFmtId="0" fontId="45" fillId="0" borderId="0"/>
    <xf numFmtId="0" fontId="4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0" fillId="0" borderId="0"/>
    <xf numFmtId="0" fontId="20" fillId="0" borderId="0" applyNumberFormat="0" applyFont="0" applyFill="0" applyBorder="0"/>
    <xf numFmtId="0" fontId="10" fillId="0" borderId="0"/>
    <xf numFmtId="0" fontId="20" fillId="0" borderId="0" applyNumberFormat="0" applyFont="0" applyFill="0" applyBorder="0"/>
    <xf numFmtId="0" fontId="10" fillId="0" borderId="0"/>
    <xf numFmtId="0" fontId="20" fillId="0" borderId="0" applyNumberFormat="0" applyFont="0" applyFill="0" applyBorder="0"/>
    <xf numFmtId="0" fontId="10" fillId="0" borderId="0"/>
    <xf numFmtId="0" fontId="10" fillId="0" borderId="0"/>
    <xf numFmtId="0" fontId="20" fillId="0" borderId="0" applyNumberFormat="0" applyFont="0" applyFill="0" applyBorder="0"/>
    <xf numFmtId="0" fontId="10" fillId="0" borderId="0"/>
    <xf numFmtId="0" fontId="8" fillId="0" borderId="0"/>
    <xf numFmtId="0" fontId="42" fillId="0" borderId="0"/>
    <xf numFmtId="0" fontId="8" fillId="0" borderId="0"/>
    <xf numFmtId="0" fontId="42" fillId="0" borderId="0"/>
    <xf numFmtId="0" fontId="8" fillId="0" borderId="0"/>
    <xf numFmtId="0" fontId="43" fillId="0" borderId="0"/>
    <xf numFmtId="0" fontId="10" fillId="0" borderId="0"/>
    <xf numFmtId="0" fontId="10" fillId="0" borderId="0"/>
    <xf numFmtId="0" fontId="20" fillId="0" borderId="0" applyNumberFormat="0" applyFont="0" applyFill="0" applyBorder="0"/>
    <xf numFmtId="0" fontId="8" fillId="0" borderId="0"/>
    <xf numFmtId="0" fontId="20" fillId="0" borderId="0" applyNumberFormat="0" applyFont="0" applyFill="0" applyBorder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 applyNumberFormat="0" applyFont="0" applyFill="0" applyBorder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3" fillId="0" borderId="0"/>
    <xf numFmtId="0" fontId="42" fillId="0" borderId="0"/>
    <xf numFmtId="0" fontId="4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45" fillId="0" borderId="0"/>
    <xf numFmtId="0" fontId="4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2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10" fillId="0" borderId="0"/>
    <xf numFmtId="0" fontId="10" fillId="0" borderId="0"/>
    <xf numFmtId="0" fontId="10" fillId="0" borderId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42" fillId="0" borderId="0"/>
    <xf numFmtId="0" fontId="46" fillId="0" borderId="0"/>
    <xf numFmtId="0" fontId="8" fillId="0" borderId="0"/>
    <xf numFmtId="0" fontId="46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10" fillId="0" borderId="0"/>
    <xf numFmtId="0" fontId="10" fillId="0" borderId="0"/>
    <xf numFmtId="0" fontId="10" fillId="0" borderId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23" fillId="0" borderId="0"/>
    <xf numFmtId="0" fontId="8" fillId="0" borderId="0"/>
    <xf numFmtId="0" fontId="23" fillId="0" borderId="0"/>
    <xf numFmtId="0" fontId="8" fillId="0" borderId="0"/>
    <xf numFmtId="0" fontId="42" fillId="0" borderId="0"/>
    <xf numFmtId="0" fontId="46" fillId="0" borderId="0"/>
    <xf numFmtId="0" fontId="8" fillId="0" borderId="0"/>
    <xf numFmtId="0" fontId="46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0" borderId="0"/>
    <xf numFmtId="0" fontId="44" fillId="0" borderId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44" fillId="0" borderId="0"/>
    <xf numFmtId="0" fontId="44" fillId="0" borderId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44" fillId="0" borderId="0"/>
    <xf numFmtId="0" fontId="44" fillId="0" borderId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44" fillId="0" borderId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2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42" fillId="0" borderId="0"/>
    <xf numFmtId="0" fontId="10" fillId="0" borderId="0"/>
    <xf numFmtId="0" fontId="4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8" fillId="0" borderId="0"/>
    <xf numFmtId="0" fontId="8" fillId="0" borderId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8" fillId="0" borderId="0"/>
    <xf numFmtId="0" fontId="8" fillId="0" borderId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8" fillId="0" borderId="0"/>
    <xf numFmtId="0" fontId="8" fillId="0" borderId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8" fillId="0" borderId="0"/>
    <xf numFmtId="0" fontId="8" fillId="0" borderId="0"/>
    <xf numFmtId="0" fontId="12" fillId="0" borderId="0"/>
    <xf numFmtId="0" fontId="10" fillId="9" borderId="7" applyNumberFormat="0" applyFont="0" applyAlignment="0" applyProtection="0"/>
    <xf numFmtId="0" fontId="10" fillId="9" borderId="7" applyNumberFormat="0" applyFont="0" applyAlignment="0" applyProtection="0"/>
    <xf numFmtId="0" fontId="10" fillId="9" borderId="7" applyNumberFormat="0" applyFont="0" applyAlignment="0" applyProtection="0"/>
    <xf numFmtId="0" fontId="10" fillId="9" borderId="7" applyNumberFormat="0" applyFont="0" applyAlignment="0" applyProtection="0"/>
    <xf numFmtId="0" fontId="10" fillId="9" borderId="7" applyNumberFormat="0" applyFont="0" applyAlignment="0" applyProtection="0"/>
    <xf numFmtId="0" fontId="10" fillId="9" borderId="7" applyNumberFormat="0" applyFont="0" applyAlignment="0" applyProtection="0"/>
    <xf numFmtId="0" fontId="10" fillId="9" borderId="7" applyNumberFormat="0" applyFont="0" applyAlignment="0" applyProtection="0"/>
    <xf numFmtId="0" fontId="10" fillId="9" borderId="7" applyNumberFormat="0" applyFont="0" applyAlignment="0" applyProtection="0"/>
    <xf numFmtId="0" fontId="10" fillId="9" borderId="7" applyNumberFormat="0" applyFont="0" applyAlignment="0" applyProtection="0"/>
    <xf numFmtId="0" fontId="10" fillId="9" borderId="7" applyNumberFormat="0" applyFont="0" applyAlignment="0" applyProtection="0"/>
    <xf numFmtId="0" fontId="58" fillId="50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4" fillId="13" borderId="8" applyNumberFormat="0" applyAlignment="0" applyProtection="0"/>
    <xf numFmtId="0" fontId="59" fillId="0" borderId="36" applyNumberFormat="0" applyFill="0" applyAlignment="0" applyProtection="0"/>
    <xf numFmtId="0" fontId="38" fillId="0" borderId="3" applyNumberFormat="0" applyFill="0" applyAlignment="0" applyProtection="0"/>
    <xf numFmtId="0" fontId="38" fillId="0" borderId="3" applyNumberFormat="0" applyFill="0" applyAlignment="0" applyProtection="0"/>
    <xf numFmtId="0" fontId="60" fillId="0" borderId="37" applyNumberFormat="0" applyFill="0" applyAlignment="0" applyProtection="0"/>
    <xf numFmtId="0" fontId="39" fillId="0" borderId="4" applyNumberFormat="0" applyFill="0" applyAlignment="0" applyProtection="0"/>
    <xf numFmtId="0" fontId="39" fillId="0" borderId="4" applyNumberFormat="0" applyFill="0" applyAlignment="0" applyProtection="0"/>
    <xf numFmtId="0" fontId="61" fillId="0" borderId="38" applyNumberFormat="0" applyFill="0" applyAlignment="0" applyProtection="0"/>
    <xf numFmtId="0" fontId="40" fillId="0" borderId="5" applyNumberFormat="0" applyFill="0" applyAlignment="0" applyProtection="0"/>
    <xf numFmtId="0" fontId="40" fillId="0" borderId="5" applyNumberFormat="0" applyFill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6" fillId="51" borderId="0"/>
    <xf numFmtId="0" fontId="6" fillId="52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62" fillId="0" borderId="3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63" fillId="43" borderId="40" applyNumberFormat="0" applyAlignment="0" applyProtection="0"/>
    <xf numFmtId="0" fontId="34" fillId="13" borderId="8" applyNumberFormat="0" applyAlignment="0" applyProtection="0"/>
    <xf numFmtId="0" fontId="34" fillId="13" borderId="8" applyNumberFormat="0" applyAlignment="0" applyProtection="0"/>
    <xf numFmtId="0" fontId="47" fillId="53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47" fillId="54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47" fillId="55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47" fillId="5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47" fillId="5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47" fillId="58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165" fontId="10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0" fillId="0" borderId="0" applyNumberFormat="0" applyFont="0" applyFill="0" applyBorder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 applyNumberFormat="0" applyFont="0" applyFill="0" applyBorder="0"/>
    <xf numFmtId="0" fontId="20" fillId="0" borderId="0" applyNumberFormat="0" applyFont="0" applyFill="0" applyBorder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" fillId="0" borderId="0"/>
    <xf numFmtId="9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2" fillId="0" borderId="0"/>
    <xf numFmtId="40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4" fontId="4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0" fillId="0" borderId="0" applyNumberFormat="0" applyFont="0" applyFill="0" applyBorder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10" fillId="0" borderId="0" applyFont="0" applyFill="0" applyBorder="0" applyAlignment="0" applyProtection="0"/>
    <xf numFmtId="40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40" fontId="2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0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6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2" fillId="0" borderId="0"/>
    <xf numFmtId="0" fontId="4" fillId="0" borderId="0"/>
    <xf numFmtId="0" fontId="4" fillId="0" borderId="0"/>
    <xf numFmtId="0" fontId="43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3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5" borderId="0" applyNumberFormat="0" applyBorder="0" applyAlignment="0" applyProtection="0"/>
    <xf numFmtId="0" fontId="23" fillId="10" borderId="0" applyNumberFormat="0" applyBorder="0" applyAlignment="0" applyProtection="0"/>
    <xf numFmtId="0" fontId="23" fillId="12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0" fontId="2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0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40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9" borderId="7" applyNumberFormat="0" applyFont="0" applyAlignment="0" applyProtection="0"/>
    <xf numFmtId="0" fontId="1" fillId="49" borderId="35" applyNumberFormat="0" applyFont="0" applyAlignment="0" applyProtection="0"/>
    <xf numFmtId="0" fontId="1" fillId="49" borderId="35" applyNumberFormat="0" applyFont="0" applyAlignment="0" applyProtection="0"/>
    <xf numFmtId="0" fontId="1" fillId="49" borderId="35" applyNumberFormat="0" applyFont="0" applyAlignment="0" applyProtection="0"/>
    <xf numFmtId="0" fontId="1" fillId="49" borderId="35" applyNumberFormat="0" applyFont="0" applyAlignment="0" applyProtection="0"/>
    <xf numFmtId="0" fontId="1" fillId="49" borderId="35" applyNumberFormat="0" applyFont="0" applyAlignment="0" applyProtection="0"/>
    <xf numFmtId="0" fontId="1" fillId="49" borderId="35" applyNumberFormat="0" applyFont="0" applyAlignment="0" applyProtection="0"/>
    <xf numFmtId="0" fontId="1" fillId="49" borderId="35" applyNumberFormat="0" applyFont="0" applyAlignment="0" applyProtection="0"/>
    <xf numFmtId="0" fontId="1" fillId="49" borderId="35" applyNumberFormat="0" applyFont="0" applyAlignment="0" applyProtection="0"/>
    <xf numFmtId="0" fontId="10" fillId="9" borderId="7" applyNumberFormat="0" applyFont="0" applyAlignment="0" applyProtection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" fillId="0" borderId="0"/>
    <xf numFmtId="0" fontId="20" fillId="0" borderId="0" applyNumberFormat="0" applyFont="0" applyFill="0" applyBorder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42" fillId="0" borderId="0"/>
    <xf numFmtId="0" fontId="42" fillId="0" borderId="0"/>
    <xf numFmtId="0" fontId="4" fillId="0" borderId="0"/>
    <xf numFmtId="0" fontId="4" fillId="0" borderId="0"/>
    <xf numFmtId="0" fontId="43" fillId="0" borderId="0"/>
    <xf numFmtId="0" fontId="10" fillId="0" borderId="0"/>
    <xf numFmtId="0" fontId="10" fillId="0" borderId="0"/>
    <xf numFmtId="0" fontId="20" fillId="0" borderId="0" applyNumberFormat="0" applyFont="0" applyFill="0" applyBorder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4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0" borderId="0"/>
    <xf numFmtId="0" fontId="10" fillId="0" borderId="0"/>
    <xf numFmtId="0" fontId="44" fillId="0" borderId="0"/>
    <xf numFmtId="0" fontId="20" fillId="0" borderId="0" applyNumberFormat="0" applyFont="0" applyFill="0" applyBorder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0" borderId="0"/>
    <xf numFmtId="0" fontId="20" fillId="0" borderId="0" applyNumberFormat="0" applyFont="0" applyFill="0" applyBorder="0"/>
    <xf numFmtId="0" fontId="44" fillId="0" borderId="0"/>
    <xf numFmtId="0" fontId="20" fillId="0" borderId="0" applyNumberFormat="0" applyFont="0" applyFill="0" applyBorder="0"/>
    <xf numFmtId="0" fontId="44" fillId="0" borderId="0"/>
    <xf numFmtId="0" fontId="20" fillId="0" borderId="0" applyNumberFormat="0" applyFont="0" applyFill="0" applyBorder="0"/>
    <xf numFmtId="0" fontId="10" fillId="9" borderId="7" applyNumberFormat="0" applyFont="0" applyAlignment="0" applyProtection="0"/>
    <xf numFmtId="0" fontId="10" fillId="9" borderId="7" applyNumberFormat="0" applyFont="0" applyAlignment="0" applyProtection="0"/>
    <xf numFmtId="0" fontId="10" fillId="9" borderId="7" applyNumberFormat="0" applyFont="0" applyAlignment="0" applyProtection="0"/>
    <xf numFmtId="0" fontId="10" fillId="9" borderId="7" applyNumberFormat="0" applyFont="0" applyAlignment="0" applyProtection="0"/>
    <xf numFmtId="0" fontId="10" fillId="9" borderId="7" applyNumberFormat="0" applyFont="0" applyAlignment="0" applyProtection="0"/>
    <xf numFmtId="0" fontId="10" fillId="9" borderId="7" applyNumberFormat="0" applyFont="0" applyAlignment="0" applyProtection="0"/>
    <xf numFmtId="0" fontId="10" fillId="9" borderId="7" applyNumberFormat="0" applyFont="0" applyAlignment="0" applyProtection="0"/>
    <xf numFmtId="0" fontId="10" fillId="9" borderId="7" applyNumberFormat="0" applyFon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174">
    <xf numFmtId="0" fontId="0" fillId="0" borderId="0" xfId="0"/>
    <xf numFmtId="0" fontId="65" fillId="59" borderId="0" xfId="0" applyFont="1" applyFill="1"/>
    <xf numFmtId="0" fontId="0" fillId="59" borderId="0" xfId="0" applyFill="1"/>
    <xf numFmtId="0" fontId="10" fillId="59" borderId="0" xfId="0" applyFont="1" applyFill="1"/>
    <xf numFmtId="0" fontId="6" fillId="60" borderId="10" xfId="820" applyFont="1" applyFill="1" applyBorder="1"/>
    <xf numFmtId="0" fontId="6" fillId="24" borderId="10" xfId="820" applyFont="1" applyFill="1" applyBorder="1" applyAlignment="1" applyProtection="1">
      <alignment horizontal="center" vertical="center"/>
      <protection locked="0"/>
    </xf>
    <xf numFmtId="0" fontId="6" fillId="24" borderId="11" xfId="820" applyFont="1" applyFill="1" applyBorder="1" applyAlignment="1" applyProtection="1">
      <alignment horizontal="center" vertical="center"/>
      <protection locked="0"/>
    </xf>
    <xf numFmtId="1" fontId="6" fillId="24" borderId="10" xfId="126" applyNumberFormat="1" applyFont="1" applyFill="1" applyBorder="1" applyAlignment="1" applyProtection="1">
      <alignment horizontal="center"/>
      <protection locked="0"/>
    </xf>
    <xf numFmtId="3" fontId="6" fillId="24" borderId="10" xfId="126" applyNumberFormat="1" applyFont="1" applyFill="1" applyBorder="1" applyAlignment="1" applyProtection="1">
      <alignment horizontal="center"/>
      <protection locked="0"/>
    </xf>
    <xf numFmtId="0" fontId="6" fillId="24" borderId="10" xfId="820" applyFont="1" applyFill="1" applyBorder="1" applyAlignment="1" applyProtection="1">
      <alignment horizontal="left" vertical="center"/>
      <protection locked="0"/>
    </xf>
    <xf numFmtId="0" fontId="46" fillId="59" borderId="0" xfId="0" applyFont="1" applyFill="1"/>
    <xf numFmtId="0" fontId="6" fillId="24" borderId="12" xfId="820" applyFont="1" applyFill="1" applyBorder="1" applyAlignment="1" applyProtection="1">
      <alignment horizontal="center" vertical="center"/>
      <protection locked="0"/>
    </xf>
    <xf numFmtId="0" fontId="8" fillId="59" borderId="0" xfId="0" applyFont="1" applyFill="1"/>
    <xf numFmtId="0" fontId="0" fillId="59" borderId="0" xfId="0" applyFill="1" applyAlignment="1">
      <alignment horizontal="left"/>
    </xf>
    <xf numFmtId="0" fontId="7" fillId="60" borderId="0" xfId="0" applyFont="1" applyFill="1" applyAlignment="1">
      <alignment horizontal="left"/>
    </xf>
    <xf numFmtId="0" fontId="0" fillId="60" borderId="0" xfId="0" applyFill="1"/>
    <xf numFmtId="0" fontId="0" fillId="60" borderId="13" xfId="0" applyFill="1" applyBorder="1" applyAlignment="1">
      <alignment horizontal="left"/>
    </xf>
    <xf numFmtId="0" fontId="0" fillId="60" borderId="11" xfId="0" applyFill="1" applyBorder="1" applyAlignment="1">
      <alignment horizontal="left"/>
    </xf>
    <xf numFmtId="0" fontId="8" fillId="60" borderId="11" xfId="0" applyFont="1" applyFill="1" applyBorder="1" applyAlignment="1">
      <alignment horizontal="left"/>
    </xf>
    <xf numFmtId="0" fontId="8" fillId="60" borderId="15" xfId="0" applyFont="1" applyFill="1" applyBorder="1"/>
    <xf numFmtId="0" fontId="8" fillId="60" borderId="16" xfId="0" applyFont="1" applyFill="1" applyBorder="1"/>
    <xf numFmtId="0" fontId="0" fillId="60" borderId="16" xfId="0" quotePrefix="1" applyFill="1" applyBorder="1"/>
    <xf numFmtId="0" fontId="8" fillId="60" borderId="11" xfId="0" applyFont="1" applyFill="1" applyBorder="1" applyAlignment="1">
      <alignment horizontal="left" vertical="center"/>
    </xf>
    <xf numFmtId="0" fontId="8" fillId="60" borderId="11" xfId="0" quotePrefix="1" applyFont="1" applyFill="1" applyBorder="1" applyAlignment="1">
      <alignment horizontal="left"/>
    </xf>
    <xf numFmtId="0" fontId="0" fillId="60" borderId="18" xfId="0" applyFill="1" applyBorder="1"/>
    <xf numFmtId="0" fontId="0" fillId="60" borderId="0" xfId="0" applyFill="1" applyAlignment="1">
      <alignment horizontal="right"/>
    </xf>
    <xf numFmtId="0" fontId="6" fillId="60" borderId="10" xfId="0" applyFont="1" applyFill="1" applyBorder="1"/>
    <xf numFmtId="0" fontId="0" fillId="51" borderId="0" xfId="0" applyFill="1" applyAlignment="1">
      <alignment horizontal="left"/>
    </xf>
    <xf numFmtId="0" fontId="66" fillId="60" borderId="0" xfId="0" applyFont="1" applyFill="1"/>
    <xf numFmtId="0" fontId="67" fillId="59" borderId="0" xfId="0" applyFont="1" applyFill="1" applyAlignment="1">
      <alignment horizontal="center"/>
    </xf>
    <xf numFmtId="0" fontId="8" fillId="59" borderId="0" xfId="0" applyFont="1" applyFill="1" applyAlignment="1">
      <alignment horizontal="center"/>
    </xf>
    <xf numFmtId="0" fontId="6" fillId="60" borderId="10" xfId="820" applyFont="1" applyFill="1" applyBorder="1" applyAlignment="1">
      <alignment horizontal="left" vertical="center"/>
    </xf>
    <xf numFmtId="0" fontId="6" fillId="60" borderId="24" xfId="820" applyFont="1" applyFill="1" applyBorder="1" applyAlignment="1">
      <alignment horizontal="center" vertical="center"/>
    </xf>
    <xf numFmtId="167" fontId="0" fillId="60" borderId="0" xfId="0" applyNumberFormat="1" applyFill="1"/>
    <xf numFmtId="167" fontId="0" fillId="60" borderId="23" xfId="0" applyNumberFormat="1" applyFill="1" applyBorder="1"/>
    <xf numFmtId="167" fontId="0" fillId="60" borderId="25" xfId="0" applyNumberFormat="1" applyFill="1" applyBorder="1"/>
    <xf numFmtId="167" fontId="5" fillId="60" borderId="21" xfId="820" applyNumberFormat="1" applyFont="1" applyFill="1" applyBorder="1" applyAlignment="1">
      <alignment horizontal="center"/>
    </xf>
    <xf numFmtId="167" fontId="5" fillId="60" borderId="10" xfId="820" applyNumberFormat="1" applyFont="1" applyFill="1" applyBorder="1" applyAlignment="1">
      <alignment horizontal="center"/>
    </xf>
    <xf numFmtId="167" fontId="0" fillId="60" borderId="21" xfId="0" applyNumberFormat="1" applyFill="1" applyBorder="1" applyAlignment="1">
      <alignment horizontal="center"/>
    </xf>
    <xf numFmtId="167" fontId="18" fillId="59" borderId="19" xfId="118" applyNumberFormat="1" applyFont="1" applyFill="1" applyBorder="1" applyProtection="1">
      <protection locked="0"/>
    </xf>
    <xf numFmtId="167" fontId="18" fillId="59" borderId="22" xfId="118" applyNumberFormat="1" applyFont="1" applyFill="1" applyBorder="1" applyProtection="1">
      <protection locked="0"/>
    </xf>
    <xf numFmtId="167" fontId="18" fillId="59" borderId="16" xfId="118" applyNumberFormat="1" applyFont="1" applyFill="1" applyBorder="1" applyProtection="1">
      <protection locked="0"/>
    </xf>
    <xf numFmtId="167" fontId="18" fillId="59" borderId="17" xfId="118" applyNumberFormat="1" applyFont="1" applyFill="1" applyBorder="1" applyProtection="1">
      <protection locked="0"/>
    </xf>
    <xf numFmtId="167" fontId="18" fillId="59" borderId="24" xfId="118" applyNumberFormat="1" applyFont="1" applyFill="1" applyBorder="1" applyProtection="1">
      <protection locked="0"/>
    </xf>
    <xf numFmtId="167" fontId="18" fillId="59" borderId="25" xfId="118" applyNumberFormat="1" applyFont="1" applyFill="1" applyBorder="1" applyProtection="1">
      <protection locked="0"/>
    </xf>
    <xf numFmtId="167" fontId="0" fillId="51" borderId="0" xfId="0" applyNumberFormat="1" applyFill="1"/>
    <xf numFmtId="167" fontId="18" fillId="59" borderId="0" xfId="118" applyNumberFormat="1" applyFont="1" applyFill="1" applyBorder="1"/>
    <xf numFmtId="167" fontId="0" fillId="59" borderId="0" xfId="0" applyNumberFormat="1" applyFill="1"/>
    <xf numFmtId="167" fontId="68" fillId="60" borderId="0" xfId="0" applyNumberFormat="1" applyFont="1" applyFill="1"/>
    <xf numFmtId="0" fontId="0" fillId="59" borderId="0" xfId="0" applyFill="1" applyAlignment="1">
      <alignment horizontal="center"/>
    </xf>
    <xf numFmtId="0" fontId="9" fillId="60" borderId="10" xfId="107" applyFill="1" applyBorder="1" applyAlignment="1" applyProtection="1">
      <alignment horizontal="center"/>
    </xf>
    <xf numFmtId="0" fontId="10" fillId="60" borderId="10" xfId="820" applyFont="1" applyFill="1" applyBorder="1" applyAlignment="1">
      <alignment horizontal="center"/>
    </xf>
    <xf numFmtId="0" fontId="69" fillId="60" borderId="21" xfId="0" applyFont="1" applyFill="1" applyBorder="1"/>
    <xf numFmtId="0" fontId="67" fillId="59" borderId="0" xfId="664" applyFont="1" applyFill="1" applyAlignment="1">
      <alignment horizontal="center"/>
    </xf>
    <xf numFmtId="0" fontId="67" fillId="59" borderId="0" xfId="0" applyFont="1" applyFill="1"/>
    <xf numFmtId="0" fontId="5" fillId="60" borderId="0" xfId="0" applyFont="1" applyFill="1" applyAlignment="1">
      <alignment horizontal="center"/>
    </xf>
    <xf numFmtId="1" fontId="67" fillId="59" borderId="0" xfId="0" applyNumberFormat="1" applyFont="1" applyFill="1" applyAlignment="1">
      <alignment horizontal="center"/>
    </xf>
    <xf numFmtId="0" fontId="67" fillId="59" borderId="0" xfId="820" applyFont="1" applyFill="1" applyAlignment="1">
      <alignment horizontal="center"/>
    </xf>
    <xf numFmtId="16" fontId="67" fillId="59" borderId="0" xfId="0" quotePrefix="1" applyNumberFormat="1" applyFont="1" applyFill="1" applyAlignment="1">
      <alignment horizontal="center"/>
    </xf>
    <xf numFmtId="0" fontId="7" fillId="60" borderId="0" xfId="0" applyFont="1" applyFill="1" applyAlignment="1">
      <alignment horizontal="center" vertical="center"/>
    </xf>
    <xf numFmtId="0" fontId="70" fillId="59" borderId="0" xfId="0" applyFont="1" applyFill="1"/>
    <xf numFmtId="167" fontId="3" fillId="60" borderId="0" xfId="1004" applyNumberFormat="1" applyFill="1"/>
    <xf numFmtId="0" fontId="3" fillId="60" borderId="0" xfId="1004" applyFill="1"/>
    <xf numFmtId="0" fontId="8" fillId="60" borderId="11" xfId="1004" applyFont="1" applyFill="1" applyBorder="1" applyAlignment="1">
      <alignment horizontal="left"/>
    </xf>
    <xf numFmtId="0" fontId="8" fillId="60" borderId="28" xfId="1004" applyFont="1" applyFill="1" applyBorder="1"/>
    <xf numFmtId="167" fontId="18" fillId="0" borderId="17" xfId="118" applyNumberFormat="1" applyFont="1" applyFill="1" applyBorder="1" applyProtection="1">
      <protection locked="0"/>
    </xf>
    <xf numFmtId="0" fontId="6" fillId="60" borderId="14" xfId="1004" applyFont="1" applyFill="1" applyBorder="1"/>
    <xf numFmtId="0" fontId="8" fillId="60" borderId="11" xfId="1004" applyFont="1" applyFill="1" applyBorder="1" applyAlignment="1">
      <alignment horizontal="left" vertical="center"/>
    </xf>
    <xf numFmtId="0" fontId="8" fillId="60" borderId="11" xfId="1004" quotePrefix="1" applyFont="1" applyFill="1" applyBorder="1" applyAlignment="1">
      <alignment horizontal="left"/>
    </xf>
    <xf numFmtId="167" fontId="8" fillId="60" borderId="20" xfId="1004" applyNumberFormat="1" applyFont="1" applyFill="1" applyBorder="1" applyAlignment="1">
      <alignment horizontal="center"/>
    </xf>
    <xf numFmtId="167" fontId="8" fillId="60" borderId="10" xfId="1004" applyNumberFormat="1" applyFont="1" applyFill="1" applyBorder="1" applyAlignment="1">
      <alignment horizontal="center"/>
    </xf>
    <xf numFmtId="167" fontId="5" fillId="0" borderId="15" xfId="1005" applyNumberFormat="1" applyFont="1" applyFill="1" applyBorder="1" applyAlignment="1" applyProtection="1">
      <alignment horizontal="center"/>
      <protection locked="0"/>
    </xf>
    <xf numFmtId="167" fontId="5" fillId="0" borderId="26" xfId="1005" applyNumberFormat="1" applyFont="1" applyFill="1" applyBorder="1" applyAlignment="1" applyProtection="1">
      <alignment horizontal="center"/>
      <protection locked="0"/>
    </xf>
    <xf numFmtId="167" fontId="8" fillId="0" borderId="16" xfId="1005" applyNumberFormat="1" applyFont="1" applyFill="1" applyBorder="1" applyAlignment="1" applyProtection="1">
      <alignment horizontal="center"/>
      <protection locked="0"/>
    </xf>
    <xf numFmtId="167" fontId="8" fillId="0" borderId="17" xfId="1005" applyNumberFormat="1" applyFont="1" applyFill="1" applyBorder="1" applyAlignment="1" applyProtection="1">
      <alignment horizontal="center"/>
      <protection locked="0"/>
    </xf>
    <xf numFmtId="168" fontId="8" fillId="0" borderId="29" xfId="1005" applyNumberFormat="1" applyFont="1" applyFill="1" applyBorder="1" applyAlignment="1" applyProtection="1">
      <alignment horizontal="center"/>
      <protection locked="0"/>
    </xf>
    <xf numFmtId="168" fontId="8" fillId="0" borderId="30" xfId="1005" applyNumberFormat="1" applyFont="1" applyFill="1" applyBorder="1" applyAlignment="1" applyProtection="1">
      <alignment horizontal="center"/>
      <protection locked="0"/>
    </xf>
    <xf numFmtId="0" fontId="4" fillId="60" borderId="16" xfId="0" applyFont="1" applyFill="1" applyBorder="1"/>
    <xf numFmtId="0" fontId="4" fillId="60" borderId="17" xfId="0" applyFont="1" applyFill="1" applyBorder="1" applyAlignment="1">
      <alignment wrapText="1"/>
    </xf>
    <xf numFmtId="0" fontId="4" fillId="60" borderId="16" xfId="0" applyFont="1" applyFill="1" applyBorder="1" applyAlignment="1">
      <alignment wrapText="1"/>
    </xf>
    <xf numFmtId="0" fontId="4" fillId="60" borderId="11" xfId="0" applyFont="1" applyFill="1" applyBorder="1" applyAlignment="1">
      <alignment horizontal="left"/>
    </xf>
    <xf numFmtId="16" fontId="4" fillId="60" borderId="11" xfId="0" quotePrefix="1" applyNumberFormat="1" applyFont="1" applyFill="1" applyBorder="1" applyAlignment="1">
      <alignment horizontal="left"/>
    </xf>
    <xf numFmtId="0" fontId="4" fillId="60" borderId="11" xfId="0" quotePrefix="1" applyFont="1" applyFill="1" applyBorder="1" applyAlignment="1">
      <alignment horizontal="left"/>
    </xf>
    <xf numFmtId="16" fontId="4" fillId="60" borderId="11" xfId="0" quotePrefix="1" applyNumberFormat="1" applyFont="1" applyFill="1" applyBorder="1" applyAlignment="1">
      <alignment horizontal="left" vertical="center"/>
    </xf>
    <xf numFmtId="0" fontId="4" fillId="60" borderId="18" xfId="0" applyFont="1" applyFill="1" applyBorder="1"/>
    <xf numFmtId="0" fontId="4" fillId="51" borderId="0" xfId="0" applyFont="1" applyFill="1"/>
    <xf numFmtId="0" fontId="67" fillId="0" borderId="0" xfId="0" applyFont="1"/>
    <xf numFmtId="0" fontId="4" fillId="60" borderId="0" xfId="0" applyFont="1" applyFill="1" applyAlignment="1">
      <alignment horizontal="left"/>
    </xf>
    <xf numFmtId="0" fontId="4" fillId="60" borderId="13" xfId="0" applyFont="1" applyFill="1" applyBorder="1" applyAlignment="1">
      <alignment horizontal="left"/>
    </xf>
    <xf numFmtId="0" fontId="6" fillId="60" borderId="14" xfId="0" applyFont="1" applyFill="1" applyBorder="1"/>
    <xf numFmtId="0" fontId="6" fillId="60" borderId="18" xfId="0" applyFont="1" applyFill="1" applyBorder="1"/>
    <xf numFmtId="167" fontId="5" fillId="60" borderId="20" xfId="820" applyNumberFormat="1" applyFont="1" applyFill="1" applyBorder="1" applyAlignment="1">
      <alignment horizontal="center"/>
    </xf>
    <xf numFmtId="0" fontId="4" fillId="60" borderId="20" xfId="0" applyFont="1" applyFill="1" applyBorder="1"/>
    <xf numFmtId="167" fontId="4" fillId="60" borderId="20" xfId="0" applyNumberFormat="1" applyFont="1" applyFill="1" applyBorder="1" applyAlignment="1">
      <alignment horizontal="center"/>
    </xf>
    <xf numFmtId="167" fontId="4" fillId="60" borderId="10" xfId="0" applyNumberFormat="1" applyFont="1" applyFill="1" applyBorder="1" applyAlignment="1">
      <alignment horizontal="center"/>
    </xf>
    <xf numFmtId="0" fontId="4" fillId="60" borderId="19" xfId="0" applyFont="1" applyFill="1" applyBorder="1"/>
    <xf numFmtId="167" fontId="4" fillId="59" borderId="16" xfId="118" applyNumberFormat="1" applyFont="1" applyFill="1" applyBorder="1" applyAlignment="1" applyProtection="1">
      <alignment horizontal="center"/>
      <protection locked="0"/>
    </xf>
    <xf numFmtId="167" fontId="4" fillId="59" borderId="27" xfId="118" applyNumberFormat="1" applyFont="1" applyFill="1" applyBorder="1" applyAlignment="1" applyProtection="1">
      <alignment horizontal="center"/>
      <protection locked="0"/>
    </xf>
    <xf numFmtId="167" fontId="4" fillId="59" borderId="29" xfId="118" applyNumberFormat="1" applyFont="1" applyFill="1" applyBorder="1" applyAlignment="1" applyProtection="1">
      <alignment horizontal="center"/>
      <protection locked="0"/>
    </xf>
    <xf numFmtId="167" fontId="4" fillId="59" borderId="30" xfId="118" applyNumberFormat="1" applyFont="1" applyFill="1" applyBorder="1" applyAlignment="1" applyProtection="1">
      <alignment horizontal="center"/>
      <protection locked="0"/>
    </xf>
    <xf numFmtId="0" fontId="4" fillId="60" borderId="10" xfId="0" quotePrefix="1" applyFont="1" applyFill="1" applyBorder="1" applyAlignment="1">
      <alignment horizontal="left"/>
    </xf>
    <xf numFmtId="0" fontId="4" fillId="60" borderId="21" xfId="0" applyFont="1" applyFill="1" applyBorder="1"/>
    <xf numFmtId="0" fontId="4" fillId="60" borderId="24" xfId="0" quotePrefix="1" applyFont="1" applyFill="1" applyBorder="1" applyAlignment="1">
      <alignment horizontal="left"/>
    </xf>
    <xf numFmtId="0" fontId="4" fillId="51" borderId="0" xfId="0" applyFont="1" applyFill="1" applyAlignment="1">
      <alignment horizontal="left"/>
    </xf>
    <xf numFmtId="0" fontId="4" fillId="51" borderId="0" xfId="0" applyFont="1" applyFill="1" applyAlignment="1">
      <alignment wrapText="1"/>
    </xf>
    <xf numFmtId="0" fontId="73" fillId="59" borderId="0" xfId="291" applyFont="1" applyFill="1" applyBorder="1"/>
    <xf numFmtId="0" fontId="4" fillId="60" borderId="18" xfId="0" applyFont="1" applyFill="1" applyBorder="1" applyAlignment="1">
      <alignment wrapText="1"/>
    </xf>
    <xf numFmtId="0" fontId="4" fillId="60" borderId="17" xfId="0" applyFont="1" applyFill="1" applyBorder="1"/>
    <xf numFmtId="0" fontId="4" fillId="60" borderId="28" xfId="0" applyFont="1" applyFill="1" applyBorder="1"/>
    <xf numFmtId="0" fontId="4" fillId="60" borderId="30" xfId="0" applyFont="1" applyFill="1" applyBorder="1"/>
    <xf numFmtId="0" fontId="4" fillId="60" borderId="24" xfId="0" applyFont="1" applyFill="1" applyBorder="1" applyAlignment="1">
      <alignment horizontal="left"/>
    </xf>
    <xf numFmtId="0" fontId="5" fillId="60" borderId="16" xfId="0" applyFont="1" applyFill="1" applyBorder="1"/>
    <xf numFmtId="167" fontId="5" fillId="59" borderId="26" xfId="118" applyNumberFormat="1" applyFont="1" applyFill="1" applyBorder="1" applyAlignment="1" applyProtection="1">
      <alignment horizontal="center"/>
    </xf>
    <xf numFmtId="167" fontId="4" fillId="59" borderId="17" xfId="118" applyNumberFormat="1" applyFont="1" applyFill="1" applyBorder="1" applyAlignment="1" applyProtection="1">
      <alignment horizontal="center"/>
    </xf>
    <xf numFmtId="167" fontId="4" fillId="59" borderId="28" xfId="118" applyNumberFormat="1" applyFont="1" applyFill="1" applyBorder="1" applyAlignment="1" applyProtection="1">
      <alignment horizontal="center"/>
    </xf>
    <xf numFmtId="167" fontId="5" fillId="59" borderId="21" xfId="118" applyNumberFormat="1" applyFont="1" applyFill="1" applyBorder="1" applyAlignment="1" applyProtection="1">
      <alignment horizontal="center"/>
    </xf>
    <xf numFmtId="167" fontId="4" fillId="51" borderId="0" xfId="0" applyNumberFormat="1" applyFont="1" applyFill="1"/>
    <xf numFmtId="167" fontId="5" fillId="59" borderId="21" xfId="118" applyNumberFormat="1" applyFont="1" applyFill="1" applyBorder="1" applyAlignment="1" applyProtection="1">
      <alignment horizontal="center"/>
      <protection locked="0"/>
    </xf>
    <xf numFmtId="167" fontId="4" fillId="59" borderId="27" xfId="118" applyNumberFormat="1" applyFont="1" applyFill="1" applyBorder="1" applyAlignment="1" applyProtection="1">
      <alignment horizontal="center"/>
    </xf>
    <xf numFmtId="167" fontId="4" fillId="59" borderId="16" xfId="118" applyNumberFormat="1" applyFont="1" applyFill="1" applyBorder="1" applyAlignment="1" applyProtection="1">
      <alignment horizontal="center"/>
    </xf>
    <xf numFmtId="0" fontId="77" fillId="59" borderId="0" xfId="0" applyFont="1" applyFill="1"/>
    <xf numFmtId="16" fontId="67" fillId="59" borderId="0" xfId="0" applyNumberFormat="1" applyFont="1" applyFill="1"/>
    <xf numFmtId="0" fontId="76" fillId="59" borderId="0" xfId="0" applyFont="1" applyFill="1"/>
    <xf numFmtId="0" fontId="78" fillId="59" borderId="0" xfId="0" applyFont="1" applyFill="1"/>
    <xf numFmtId="0" fontId="77" fillId="59" borderId="0" xfId="341" applyFont="1" applyFill="1"/>
    <xf numFmtId="0" fontId="77" fillId="0" borderId="0" xfId="0" applyFont="1"/>
    <xf numFmtId="0" fontId="77" fillId="59" borderId="0" xfId="1004" applyFont="1" applyFill="1"/>
    <xf numFmtId="0" fontId="67" fillId="60" borderId="0" xfId="0" applyFont="1" applyFill="1"/>
    <xf numFmtId="167" fontId="67" fillId="51" borderId="0" xfId="0" applyNumberFormat="1" applyFont="1" applyFill="1"/>
    <xf numFmtId="0" fontId="67" fillId="51" borderId="0" xfId="0" applyFont="1" applyFill="1"/>
    <xf numFmtId="167" fontId="67" fillId="59" borderId="0" xfId="0" applyNumberFormat="1" applyFont="1" applyFill="1"/>
    <xf numFmtId="167" fontId="70" fillId="59" borderId="0" xfId="0" applyNumberFormat="1" applyFont="1" applyFill="1"/>
    <xf numFmtId="0" fontId="72" fillId="60" borderId="20" xfId="1004" applyFont="1" applyFill="1" applyBorder="1"/>
    <xf numFmtId="0" fontId="4" fillId="60" borderId="19" xfId="1004" applyFont="1" applyFill="1" applyBorder="1"/>
    <xf numFmtId="0" fontId="4" fillId="60" borderId="18" xfId="1004" applyFont="1" applyFill="1" applyBorder="1"/>
    <xf numFmtId="0" fontId="4" fillId="60" borderId="16" xfId="1004" applyFont="1" applyFill="1" applyBorder="1"/>
    <xf numFmtId="0" fontId="4" fillId="60" borderId="27" xfId="1004" applyFont="1" applyFill="1" applyBorder="1"/>
    <xf numFmtId="0" fontId="4" fillId="60" borderId="29" xfId="1004" applyFont="1" applyFill="1" applyBorder="1"/>
    <xf numFmtId="0" fontId="79" fillId="59" borderId="0" xfId="0" applyFont="1" applyFill="1"/>
    <xf numFmtId="0" fontId="68" fillId="60" borderId="0" xfId="0" applyFont="1" applyFill="1"/>
    <xf numFmtId="167" fontId="4" fillId="60" borderId="0" xfId="0" applyNumberFormat="1" applyFont="1" applyFill="1"/>
    <xf numFmtId="0" fontId="67" fillId="59" borderId="0" xfId="0" applyFont="1" applyFill="1" applyAlignment="1">
      <alignment horizontal="right"/>
    </xf>
    <xf numFmtId="167" fontId="18" fillId="59" borderId="16" xfId="118" applyNumberFormat="1" applyFont="1" applyFill="1" applyBorder="1" applyProtection="1"/>
    <xf numFmtId="167" fontId="18" fillId="59" borderId="17" xfId="118" applyNumberFormat="1" applyFont="1" applyFill="1" applyBorder="1" applyProtection="1"/>
    <xf numFmtId="0" fontId="0" fillId="60" borderId="16" xfId="0" applyFill="1" applyBorder="1"/>
    <xf numFmtId="0" fontId="6" fillId="60" borderId="0" xfId="0" applyFont="1" applyFill="1" applyAlignment="1">
      <alignment horizontal="center"/>
    </xf>
    <xf numFmtId="0" fontId="81" fillId="0" borderId="0" xfId="0" applyFont="1"/>
    <xf numFmtId="167" fontId="81" fillId="59" borderId="0" xfId="0" applyNumberFormat="1" applyFont="1" applyFill="1"/>
    <xf numFmtId="0" fontId="11" fillId="59" borderId="0" xfId="0" applyFont="1" applyFill="1" applyAlignment="1">
      <alignment horizontal="center"/>
    </xf>
    <xf numFmtId="0" fontId="6" fillId="60" borderId="21" xfId="820" applyFont="1" applyFill="1" applyBorder="1" applyAlignment="1">
      <alignment horizontal="left"/>
    </xf>
    <xf numFmtId="0" fontId="6" fillId="60" borderId="12" xfId="820" applyFont="1" applyFill="1" applyBorder="1" applyAlignment="1">
      <alignment horizontal="left"/>
    </xf>
    <xf numFmtId="0" fontId="6" fillId="61" borderId="21" xfId="820" applyFont="1" applyFill="1" applyBorder="1" applyAlignment="1" applyProtection="1">
      <alignment horizontal="left" vertical="center"/>
      <protection locked="0"/>
    </xf>
    <xf numFmtId="0" fontId="6" fillId="61" borderId="12" xfId="820" applyFont="1" applyFill="1" applyBorder="1" applyAlignment="1" applyProtection="1">
      <alignment horizontal="left" vertical="center"/>
      <protection locked="0"/>
    </xf>
    <xf numFmtId="0" fontId="6" fillId="61" borderId="21" xfId="820" applyFont="1" applyFill="1" applyBorder="1" applyAlignment="1" applyProtection="1">
      <alignment horizontal="center" vertical="center"/>
      <protection locked="0"/>
    </xf>
    <xf numFmtId="0" fontId="6" fillId="61" borderId="12" xfId="820" applyFont="1" applyFill="1" applyBorder="1" applyAlignment="1" applyProtection="1">
      <alignment horizontal="center" vertical="center"/>
      <protection locked="0"/>
    </xf>
    <xf numFmtId="0" fontId="71" fillId="60" borderId="0" xfId="718" applyFont="1" applyFill="1" applyAlignment="1">
      <alignment horizontal="left" vertical="center" wrapText="1"/>
    </xf>
    <xf numFmtId="0" fontId="71" fillId="60" borderId="0" xfId="718" applyFont="1" applyFill="1" applyAlignment="1">
      <alignment horizontal="left" vertical="center"/>
    </xf>
    <xf numFmtId="0" fontId="6" fillId="60" borderId="21" xfId="820" applyFont="1" applyFill="1" applyBorder="1" applyAlignment="1">
      <alignment horizontal="center"/>
    </xf>
    <xf numFmtId="0" fontId="6" fillId="60" borderId="12" xfId="820" applyFont="1" applyFill="1" applyBorder="1" applyAlignment="1">
      <alignment horizontal="center"/>
    </xf>
    <xf numFmtId="0" fontId="6" fillId="60" borderId="21" xfId="820" applyFont="1" applyFill="1" applyBorder="1" applyAlignment="1">
      <alignment horizontal="left" vertical="center"/>
    </xf>
    <xf numFmtId="0" fontId="6" fillId="60" borderId="31" xfId="820" applyFont="1" applyFill="1" applyBorder="1" applyAlignment="1">
      <alignment horizontal="left" vertical="center"/>
    </xf>
    <xf numFmtId="0" fontId="6" fillId="60" borderId="21" xfId="820" applyFont="1" applyFill="1" applyBorder="1" applyAlignment="1" applyProtection="1">
      <alignment horizontal="center" vertical="center"/>
      <protection locked="0"/>
    </xf>
    <xf numFmtId="0" fontId="6" fillId="60" borderId="12" xfId="820" applyFont="1" applyFill="1" applyBorder="1" applyAlignment="1" applyProtection="1">
      <alignment horizontal="center" vertical="center"/>
      <protection locked="0"/>
    </xf>
    <xf numFmtId="0" fontId="13" fillId="60" borderId="21" xfId="820" applyFont="1" applyFill="1" applyBorder="1" applyAlignment="1">
      <alignment horizontal="left"/>
    </xf>
    <xf numFmtId="0" fontId="13" fillId="60" borderId="12" xfId="820" applyFont="1" applyFill="1" applyBorder="1" applyAlignment="1">
      <alignment horizontal="left"/>
    </xf>
    <xf numFmtId="167" fontId="5" fillId="60" borderId="21" xfId="820" applyNumberFormat="1" applyFont="1" applyFill="1" applyBorder="1" applyAlignment="1">
      <alignment horizontal="center"/>
    </xf>
    <xf numFmtId="167" fontId="5" fillId="60" borderId="31" xfId="820" applyNumberFormat="1" applyFont="1" applyFill="1" applyBorder="1" applyAlignment="1">
      <alignment horizontal="center"/>
    </xf>
    <xf numFmtId="167" fontId="5" fillId="60" borderId="12" xfId="820" applyNumberFormat="1" applyFont="1" applyFill="1" applyBorder="1" applyAlignment="1">
      <alignment horizontal="center"/>
    </xf>
    <xf numFmtId="0" fontId="80" fillId="60" borderId="41" xfId="0" applyFont="1" applyFill="1" applyBorder="1" applyAlignment="1">
      <alignment horizontal="center" vertical="center" wrapText="1"/>
    </xf>
    <xf numFmtId="0" fontId="80" fillId="60" borderId="42" xfId="0" applyFont="1" applyFill="1" applyBorder="1" applyAlignment="1">
      <alignment horizontal="center" vertical="center" wrapText="1"/>
    </xf>
    <xf numFmtId="0" fontId="80" fillId="60" borderId="43" xfId="0" applyFont="1" applyFill="1" applyBorder="1" applyAlignment="1">
      <alignment horizontal="center" vertical="center" wrapText="1"/>
    </xf>
    <xf numFmtId="0" fontId="80" fillId="60" borderId="44" xfId="0" applyFont="1" applyFill="1" applyBorder="1" applyAlignment="1">
      <alignment horizontal="center" vertical="center" wrapText="1"/>
    </xf>
    <xf numFmtId="167" fontId="5" fillId="59" borderId="10" xfId="118" applyNumberFormat="1" applyFont="1" applyFill="1" applyBorder="1" applyAlignment="1" applyProtection="1">
      <alignment horizontal="center"/>
    </xf>
    <xf numFmtId="167" fontId="5" fillId="59" borderId="10" xfId="118" applyNumberFormat="1" applyFont="1" applyFill="1" applyBorder="1" applyAlignment="1" applyProtection="1">
      <alignment horizontal="center"/>
      <protection locked="0"/>
    </xf>
  </cellXfs>
  <cellStyles count="2103">
    <cellStyle name="20% - Accent1" xfId="1" xr:uid="{00000000-0005-0000-0000-000000000000}"/>
    <cellStyle name="20% - Accent1 2" xfId="1687" xr:uid="{00000000-0005-0000-0000-000001000000}"/>
    <cellStyle name="20% - Accent2" xfId="2" xr:uid="{00000000-0005-0000-0000-000002000000}"/>
    <cellStyle name="20% - Accent2 2" xfId="1688" xr:uid="{00000000-0005-0000-0000-000003000000}"/>
    <cellStyle name="20% - Accent3" xfId="3" xr:uid="{00000000-0005-0000-0000-000004000000}"/>
    <cellStyle name="20% - Accent3 2" xfId="1689" xr:uid="{00000000-0005-0000-0000-000005000000}"/>
    <cellStyle name="20% - Accent4" xfId="4" xr:uid="{00000000-0005-0000-0000-000006000000}"/>
    <cellStyle name="20% - Accent4 2" xfId="1690" xr:uid="{00000000-0005-0000-0000-000007000000}"/>
    <cellStyle name="20% - Accent5" xfId="5" xr:uid="{00000000-0005-0000-0000-000008000000}"/>
    <cellStyle name="20% - Accent5 2" xfId="1691" xr:uid="{00000000-0005-0000-0000-000009000000}"/>
    <cellStyle name="20% - Accent6" xfId="6" xr:uid="{00000000-0005-0000-0000-00000A000000}"/>
    <cellStyle name="20% - Accent6 2" xfId="1692" xr:uid="{00000000-0005-0000-0000-00000B000000}"/>
    <cellStyle name="20% - uthevingsfarge 1 2" xfId="7" xr:uid="{00000000-0005-0000-0000-00000C000000}"/>
    <cellStyle name="20% - uthevingsfarge 1 2 2" xfId="8" xr:uid="{00000000-0005-0000-0000-00000D000000}"/>
    <cellStyle name="20% - uthevingsfarge 1 2 2 2" xfId="1693" xr:uid="{00000000-0005-0000-0000-00000E000000}"/>
    <cellStyle name="20% - uthevingsfarge 1 3" xfId="9" xr:uid="{00000000-0005-0000-0000-00000F000000}"/>
    <cellStyle name="20% - uthevingsfarge 1 3 2" xfId="1694" xr:uid="{00000000-0005-0000-0000-000010000000}"/>
    <cellStyle name="20% - uthevingsfarge 2 2" xfId="10" xr:uid="{00000000-0005-0000-0000-000011000000}"/>
    <cellStyle name="20% - uthevingsfarge 2 2 2" xfId="11" xr:uid="{00000000-0005-0000-0000-000012000000}"/>
    <cellStyle name="20% - uthevingsfarge 2 2 2 2" xfId="1695" xr:uid="{00000000-0005-0000-0000-000013000000}"/>
    <cellStyle name="20% - uthevingsfarge 2 3" xfId="12" xr:uid="{00000000-0005-0000-0000-000014000000}"/>
    <cellStyle name="20% - uthevingsfarge 2 3 2" xfId="1696" xr:uid="{00000000-0005-0000-0000-000015000000}"/>
    <cellStyle name="20% - uthevingsfarge 3 2" xfId="13" xr:uid="{00000000-0005-0000-0000-000016000000}"/>
    <cellStyle name="20% - uthevingsfarge 3 2 2" xfId="14" xr:uid="{00000000-0005-0000-0000-000017000000}"/>
    <cellStyle name="20% - uthevingsfarge 3 2 2 2" xfId="1697" xr:uid="{00000000-0005-0000-0000-000018000000}"/>
    <cellStyle name="20% - uthevingsfarge 3 3" xfId="15" xr:uid="{00000000-0005-0000-0000-000019000000}"/>
    <cellStyle name="20% - uthevingsfarge 3 3 2" xfId="1698" xr:uid="{00000000-0005-0000-0000-00001A000000}"/>
    <cellStyle name="20% - uthevingsfarge 4 2" xfId="16" xr:uid="{00000000-0005-0000-0000-00001B000000}"/>
    <cellStyle name="20% - uthevingsfarge 4 2 2" xfId="17" xr:uid="{00000000-0005-0000-0000-00001C000000}"/>
    <cellStyle name="20% - uthevingsfarge 4 2 2 2" xfId="1699" xr:uid="{00000000-0005-0000-0000-00001D000000}"/>
    <cellStyle name="20% - uthevingsfarge 4 3" xfId="18" xr:uid="{00000000-0005-0000-0000-00001E000000}"/>
    <cellStyle name="20% - uthevingsfarge 4 3 2" xfId="1700" xr:uid="{00000000-0005-0000-0000-00001F000000}"/>
    <cellStyle name="20% - uthevingsfarge 5 2" xfId="19" xr:uid="{00000000-0005-0000-0000-000020000000}"/>
    <cellStyle name="20% - uthevingsfarge 5 2 2" xfId="20" xr:uid="{00000000-0005-0000-0000-000021000000}"/>
    <cellStyle name="20% - uthevingsfarge 5 2 2 2" xfId="1701" xr:uid="{00000000-0005-0000-0000-000022000000}"/>
    <cellStyle name="20% - uthevingsfarge 5 3" xfId="21" xr:uid="{00000000-0005-0000-0000-000023000000}"/>
    <cellStyle name="20% - uthevingsfarge 5 3 2" xfId="1702" xr:uid="{00000000-0005-0000-0000-000024000000}"/>
    <cellStyle name="20% - uthevingsfarge 6 2" xfId="22" xr:uid="{00000000-0005-0000-0000-000025000000}"/>
    <cellStyle name="20% - uthevingsfarge 6 2 2" xfId="23" xr:uid="{00000000-0005-0000-0000-000026000000}"/>
    <cellStyle name="20% - uthevingsfarge 6 2 2 2" xfId="1703" xr:uid="{00000000-0005-0000-0000-000027000000}"/>
    <cellStyle name="20% - uthevingsfarge 6 3" xfId="24" xr:uid="{00000000-0005-0000-0000-000028000000}"/>
    <cellStyle name="20% - uthevingsfarge 6 3 2" xfId="1704" xr:uid="{00000000-0005-0000-0000-000029000000}"/>
    <cellStyle name="40% - Accent1" xfId="25" xr:uid="{00000000-0005-0000-0000-00002A000000}"/>
    <cellStyle name="40% - Accent1 2" xfId="1705" xr:uid="{00000000-0005-0000-0000-00002B000000}"/>
    <cellStyle name="40% - Accent2" xfId="26" xr:uid="{00000000-0005-0000-0000-00002C000000}"/>
    <cellStyle name="40% - Accent2 2" xfId="1706" xr:uid="{00000000-0005-0000-0000-00002D000000}"/>
    <cellStyle name="40% - Accent3" xfId="27" xr:uid="{00000000-0005-0000-0000-00002E000000}"/>
    <cellStyle name="40% - Accent3 2" xfId="1707" xr:uid="{00000000-0005-0000-0000-00002F000000}"/>
    <cellStyle name="40% - Accent4" xfId="28" xr:uid="{00000000-0005-0000-0000-000030000000}"/>
    <cellStyle name="40% - Accent4 2" xfId="1708" xr:uid="{00000000-0005-0000-0000-000031000000}"/>
    <cellStyle name="40% - Accent5" xfId="29" xr:uid="{00000000-0005-0000-0000-000032000000}"/>
    <cellStyle name="40% - Accent5 2" xfId="1709" xr:uid="{00000000-0005-0000-0000-000033000000}"/>
    <cellStyle name="40% - Accent6" xfId="30" xr:uid="{00000000-0005-0000-0000-000034000000}"/>
    <cellStyle name="40% - Accent6 2" xfId="1710" xr:uid="{00000000-0005-0000-0000-000035000000}"/>
    <cellStyle name="40% - uthevingsfarge 1 2" xfId="31" xr:uid="{00000000-0005-0000-0000-000036000000}"/>
    <cellStyle name="40% - uthevingsfarge 1 2 2" xfId="32" xr:uid="{00000000-0005-0000-0000-000037000000}"/>
    <cellStyle name="40% - uthevingsfarge 1 2 2 2" xfId="1711" xr:uid="{00000000-0005-0000-0000-000038000000}"/>
    <cellStyle name="40% - uthevingsfarge 1 3" xfId="33" xr:uid="{00000000-0005-0000-0000-000039000000}"/>
    <cellStyle name="40% - uthevingsfarge 1 3 2" xfId="1712" xr:uid="{00000000-0005-0000-0000-00003A000000}"/>
    <cellStyle name="40% - uthevingsfarge 2 2" xfId="34" xr:uid="{00000000-0005-0000-0000-00003B000000}"/>
    <cellStyle name="40% - uthevingsfarge 2 2 2" xfId="35" xr:uid="{00000000-0005-0000-0000-00003C000000}"/>
    <cellStyle name="40% - uthevingsfarge 2 2 2 2" xfId="1713" xr:uid="{00000000-0005-0000-0000-00003D000000}"/>
    <cellStyle name="40% - uthevingsfarge 2 3" xfId="36" xr:uid="{00000000-0005-0000-0000-00003E000000}"/>
    <cellStyle name="40% - uthevingsfarge 2 3 2" xfId="1714" xr:uid="{00000000-0005-0000-0000-00003F000000}"/>
    <cellStyle name="40% - uthevingsfarge 3 2" xfId="37" xr:uid="{00000000-0005-0000-0000-000040000000}"/>
    <cellStyle name="40% - uthevingsfarge 3 2 2" xfId="38" xr:uid="{00000000-0005-0000-0000-000041000000}"/>
    <cellStyle name="40% - uthevingsfarge 3 2 2 2" xfId="1715" xr:uid="{00000000-0005-0000-0000-000042000000}"/>
    <cellStyle name="40% - uthevingsfarge 3 3" xfId="39" xr:uid="{00000000-0005-0000-0000-000043000000}"/>
    <cellStyle name="40% - uthevingsfarge 3 3 2" xfId="1716" xr:uid="{00000000-0005-0000-0000-000044000000}"/>
    <cellStyle name="40% - uthevingsfarge 4 2" xfId="40" xr:uid="{00000000-0005-0000-0000-000045000000}"/>
    <cellStyle name="40% - uthevingsfarge 4 2 2" xfId="41" xr:uid="{00000000-0005-0000-0000-000046000000}"/>
    <cellStyle name="40% - uthevingsfarge 4 2 2 2" xfId="1717" xr:uid="{00000000-0005-0000-0000-000047000000}"/>
    <cellStyle name="40% - uthevingsfarge 4 3" xfId="42" xr:uid="{00000000-0005-0000-0000-000048000000}"/>
    <cellStyle name="40% - uthevingsfarge 4 3 2" xfId="1718" xr:uid="{00000000-0005-0000-0000-000049000000}"/>
    <cellStyle name="40% - uthevingsfarge 5 2" xfId="43" xr:uid="{00000000-0005-0000-0000-00004A000000}"/>
    <cellStyle name="40% - uthevingsfarge 5 2 2" xfId="44" xr:uid="{00000000-0005-0000-0000-00004B000000}"/>
    <cellStyle name="40% - uthevingsfarge 5 2 2 2" xfId="1719" xr:uid="{00000000-0005-0000-0000-00004C000000}"/>
    <cellStyle name="40% - uthevingsfarge 5 3" xfId="45" xr:uid="{00000000-0005-0000-0000-00004D000000}"/>
    <cellStyle name="40% - uthevingsfarge 5 3 2" xfId="1720" xr:uid="{00000000-0005-0000-0000-00004E000000}"/>
    <cellStyle name="40% - uthevingsfarge 6 2" xfId="46" xr:uid="{00000000-0005-0000-0000-00004F000000}"/>
    <cellStyle name="40% - uthevingsfarge 6 2 2" xfId="47" xr:uid="{00000000-0005-0000-0000-000050000000}"/>
    <cellStyle name="40% - uthevingsfarge 6 2 2 2" xfId="1721" xr:uid="{00000000-0005-0000-0000-000051000000}"/>
    <cellStyle name="40% - uthevingsfarge 6 3" xfId="48" xr:uid="{00000000-0005-0000-0000-000052000000}"/>
    <cellStyle name="40% - uthevingsfarge 6 3 2" xfId="1722" xr:uid="{00000000-0005-0000-0000-000053000000}"/>
    <cellStyle name="60% - Accent1" xfId="49" xr:uid="{00000000-0005-0000-0000-000054000000}"/>
    <cellStyle name="60% - Accent2" xfId="50" xr:uid="{00000000-0005-0000-0000-000055000000}"/>
    <cellStyle name="60% - Accent3" xfId="51" xr:uid="{00000000-0005-0000-0000-000056000000}"/>
    <cellStyle name="60% - Accent4" xfId="52" xr:uid="{00000000-0005-0000-0000-000057000000}"/>
    <cellStyle name="60% - Accent5" xfId="53" xr:uid="{00000000-0005-0000-0000-000058000000}"/>
    <cellStyle name="60% - Accent6" xfId="54" xr:uid="{00000000-0005-0000-0000-000059000000}"/>
    <cellStyle name="60% - uthevingsfarge 1 2" xfId="55" xr:uid="{00000000-0005-0000-0000-00005A000000}"/>
    <cellStyle name="60% - uthevingsfarge 1 2 2" xfId="56" xr:uid="{00000000-0005-0000-0000-00005B000000}"/>
    <cellStyle name="60% - uthevingsfarge 1 3" xfId="57" xr:uid="{00000000-0005-0000-0000-00005C000000}"/>
    <cellStyle name="60% - uthevingsfarge 2 2" xfId="58" xr:uid="{00000000-0005-0000-0000-00005D000000}"/>
    <cellStyle name="60% - uthevingsfarge 2 2 2" xfId="59" xr:uid="{00000000-0005-0000-0000-00005E000000}"/>
    <cellStyle name="60% - uthevingsfarge 2 3" xfId="60" xr:uid="{00000000-0005-0000-0000-00005F000000}"/>
    <cellStyle name="60% - uthevingsfarge 3 2" xfId="61" xr:uid="{00000000-0005-0000-0000-000060000000}"/>
    <cellStyle name="60% - uthevingsfarge 3 2 2" xfId="62" xr:uid="{00000000-0005-0000-0000-000061000000}"/>
    <cellStyle name="60% - uthevingsfarge 3 3" xfId="63" xr:uid="{00000000-0005-0000-0000-000062000000}"/>
    <cellStyle name="60% - uthevingsfarge 4 2" xfId="64" xr:uid="{00000000-0005-0000-0000-000063000000}"/>
    <cellStyle name="60% - uthevingsfarge 4 2 2" xfId="65" xr:uid="{00000000-0005-0000-0000-000064000000}"/>
    <cellStyle name="60% - uthevingsfarge 4 3" xfId="66" xr:uid="{00000000-0005-0000-0000-000065000000}"/>
    <cellStyle name="60% - uthevingsfarge 5 2" xfId="67" xr:uid="{00000000-0005-0000-0000-000066000000}"/>
    <cellStyle name="60% - uthevingsfarge 5 2 2" xfId="68" xr:uid="{00000000-0005-0000-0000-000067000000}"/>
    <cellStyle name="60% - uthevingsfarge 5 3" xfId="69" xr:uid="{00000000-0005-0000-0000-000068000000}"/>
    <cellStyle name="60% - uthevingsfarge 6 2" xfId="70" xr:uid="{00000000-0005-0000-0000-000069000000}"/>
    <cellStyle name="60% - uthevingsfarge 6 2 2" xfId="71" xr:uid="{00000000-0005-0000-0000-00006A000000}"/>
    <cellStyle name="60% - uthevingsfarge 6 3" xfId="72" xr:uid="{00000000-0005-0000-0000-00006B000000}"/>
    <cellStyle name="Accent1" xfId="73" xr:uid="{00000000-0005-0000-0000-00006C000000}"/>
    <cellStyle name="Accent2" xfId="74" xr:uid="{00000000-0005-0000-0000-00006D000000}"/>
    <cellStyle name="Accent3" xfId="75" xr:uid="{00000000-0005-0000-0000-00006E000000}"/>
    <cellStyle name="Accent4" xfId="76" xr:uid="{00000000-0005-0000-0000-00006F000000}"/>
    <cellStyle name="Accent5" xfId="77" xr:uid="{00000000-0005-0000-0000-000070000000}"/>
    <cellStyle name="Accent6" xfId="78" xr:uid="{00000000-0005-0000-0000-000071000000}"/>
    <cellStyle name="Bad" xfId="79" xr:uid="{00000000-0005-0000-0000-000072000000}"/>
    <cellStyle name="Beregning 2" xfId="80" xr:uid="{00000000-0005-0000-0000-000073000000}"/>
    <cellStyle name="Beregning 2 2" xfId="81" xr:uid="{00000000-0005-0000-0000-000074000000}"/>
    <cellStyle name="Beregning 3" xfId="82" xr:uid="{00000000-0005-0000-0000-000075000000}"/>
    <cellStyle name="Calculation" xfId="83" xr:uid="{00000000-0005-0000-0000-000076000000}"/>
    <cellStyle name="Check Cell" xfId="84" xr:uid="{00000000-0005-0000-0000-000077000000}"/>
    <cellStyle name="Comma" xfId="118" builtinId="3"/>
    <cellStyle name="Comma 3" xfId="85" xr:uid="{00000000-0005-0000-0000-000078000000}"/>
    <cellStyle name="Comma 3 2" xfId="86" xr:uid="{00000000-0005-0000-0000-000079000000}"/>
    <cellStyle name="Comma 3 2 2" xfId="1723" xr:uid="{00000000-0005-0000-0000-00007A000000}"/>
    <cellStyle name="Comma 3 3" xfId="87" xr:uid="{00000000-0005-0000-0000-00007B000000}"/>
    <cellStyle name="Comma 3 4" xfId="88" xr:uid="{00000000-0005-0000-0000-00007C000000}"/>
    <cellStyle name="Comma 3 5" xfId="89" xr:uid="{00000000-0005-0000-0000-00007D000000}"/>
    <cellStyle name="Dårlig 2" xfId="90" xr:uid="{00000000-0005-0000-0000-00007E000000}"/>
    <cellStyle name="Dårlig 2 2" xfId="91" xr:uid="{00000000-0005-0000-0000-00007F000000}"/>
    <cellStyle name="Dårlig 3" xfId="92" xr:uid="{00000000-0005-0000-0000-000080000000}"/>
    <cellStyle name="Explanatory Text" xfId="93" xr:uid="{00000000-0005-0000-0000-000081000000}"/>
    <cellStyle name="Forklarende tekst 2" xfId="94" xr:uid="{00000000-0005-0000-0000-000082000000}"/>
    <cellStyle name="Forklarende tekst 2 2" xfId="95" xr:uid="{00000000-0005-0000-0000-000083000000}"/>
    <cellStyle name="Forklarende tekst 3" xfId="96" xr:uid="{00000000-0005-0000-0000-000084000000}"/>
    <cellStyle name="Forside overskrift 1" xfId="97" xr:uid="{00000000-0005-0000-0000-000085000000}"/>
    <cellStyle name="Forside overskrift 2" xfId="98" xr:uid="{00000000-0005-0000-0000-000086000000}"/>
    <cellStyle name="God 2" xfId="99" xr:uid="{00000000-0005-0000-0000-000087000000}"/>
    <cellStyle name="God 2 2" xfId="100" xr:uid="{00000000-0005-0000-0000-000088000000}"/>
    <cellStyle name="God 3" xfId="101" xr:uid="{00000000-0005-0000-0000-000089000000}"/>
    <cellStyle name="Good" xfId="102" xr:uid="{00000000-0005-0000-0000-00008A000000}"/>
    <cellStyle name="Heading 1" xfId="103" xr:uid="{00000000-0005-0000-0000-00008B000000}"/>
    <cellStyle name="Heading 2" xfId="104" xr:uid="{00000000-0005-0000-0000-00008C000000}"/>
    <cellStyle name="Heading 3" xfId="105" xr:uid="{00000000-0005-0000-0000-00008D000000}"/>
    <cellStyle name="Heading 4" xfId="106" xr:uid="{00000000-0005-0000-0000-00008E000000}"/>
    <cellStyle name="Hyperkobling 2" xfId="108" xr:uid="{00000000-0005-0000-0000-000090000000}"/>
    <cellStyle name="Hyperkobling 3" xfId="109" xr:uid="{00000000-0005-0000-0000-000091000000}"/>
    <cellStyle name="Hyperlink" xfId="107" builtinId="8"/>
    <cellStyle name="Inndata 2" xfId="110" xr:uid="{00000000-0005-0000-0000-000092000000}"/>
    <cellStyle name="Inndata 2 2" xfId="111" xr:uid="{00000000-0005-0000-0000-000093000000}"/>
    <cellStyle name="Inndata 3" xfId="112" xr:uid="{00000000-0005-0000-0000-000094000000}"/>
    <cellStyle name="Input" xfId="113" xr:uid="{00000000-0005-0000-0000-000095000000}"/>
    <cellStyle name="Koblet celle 2" xfId="114" xr:uid="{00000000-0005-0000-0000-000096000000}"/>
    <cellStyle name="Koblet celle 2 2" xfId="115" xr:uid="{00000000-0005-0000-0000-000097000000}"/>
    <cellStyle name="Koblet celle 3" xfId="116" xr:uid="{00000000-0005-0000-0000-000098000000}"/>
    <cellStyle name="Kolonne" xfId="117" xr:uid="{00000000-0005-0000-0000-000099000000}"/>
    <cellStyle name="Komma 10" xfId="119" xr:uid="{00000000-0005-0000-0000-00009B000000}"/>
    <cellStyle name="Komma 10 2" xfId="120" xr:uid="{00000000-0005-0000-0000-00009C000000}"/>
    <cellStyle name="Komma 10 2 2" xfId="121" xr:uid="{00000000-0005-0000-0000-00009D000000}"/>
    <cellStyle name="Komma 10 2 2 2" xfId="1724" xr:uid="{00000000-0005-0000-0000-00009E000000}"/>
    <cellStyle name="Komma 10 2 3" xfId="1725" xr:uid="{00000000-0005-0000-0000-00009F000000}"/>
    <cellStyle name="Komma 10 2 4" xfId="1726" xr:uid="{00000000-0005-0000-0000-0000A0000000}"/>
    <cellStyle name="Komma 10 3" xfId="1727" xr:uid="{00000000-0005-0000-0000-0000A1000000}"/>
    <cellStyle name="Komma 11" xfId="122" xr:uid="{00000000-0005-0000-0000-0000A2000000}"/>
    <cellStyle name="Komma 11 2" xfId="123" xr:uid="{00000000-0005-0000-0000-0000A3000000}"/>
    <cellStyle name="Komma 12" xfId="124" xr:uid="{00000000-0005-0000-0000-0000A4000000}"/>
    <cellStyle name="Komma 12 2" xfId="1081" xr:uid="{00000000-0005-0000-0000-0000A5000000}"/>
    <cellStyle name="Komma 13" xfId="125" xr:uid="{00000000-0005-0000-0000-0000A6000000}"/>
    <cellStyle name="Komma 14" xfId="1005" xr:uid="{00000000-0005-0000-0000-0000A7000000}"/>
    <cellStyle name="Komma 14 2" xfId="1685" xr:uid="{00000000-0005-0000-0000-0000A8000000}"/>
    <cellStyle name="Komma 14 3" xfId="1435" xr:uid="{00000000-0005-0000-0000-0000A9000000}"/>
    <cellStyle name="Komma 15" xfId="1080" xr:uid="{00000000-0005-0000-0000-0000AA000000}"/>
    <cellStyle name="Komma 2" xfId="126" xr:uid="{00000000-0005-0000-0000-0000AB000000}"/>
    <cellStyle name="Komma 2 2" xfId="127" xr:uid="{00000000-0005-0000-0000-0000AC000000}"/>
    <cellStyle name="Komma 2 2 2" xfId="128" xr:uid="{00000000-0005-0000-0000-0000AD000000}"/>
    <cellStyle name="Komma 2 2 2 2" xfId="1082" xr:uid="{00000000-0005-0000-0000-0000AE000000}"/>
    <cellStyle name="Komma 2 2 2 3" xfId="1058" xr:uid="{00000000-0005-0000-0000-0000AF000000}"/>
    <cellStyle name="Komma 2 2 3" xfId="129" xr:uid="{00000000-0005-0000-0000-0000B0000000}"/>
    <cellStyle name="Komma 2 2 3 2" xfId="130" xr:uid="{00000000-0005-0000-0000-0000B1000000}"/>
    <cellStyle name="Komma 2 2 3 3" xfId="1083" xr:uid="{00000000-0005-0000-0000-0000B2000000}"/>
    <cellStyle name="Komma 2 2 3 4" xfId="1023" xr:uid="{00000000-0005-0000-0000-0000B3000000}"/>
    <cellStyle name="Komma 2 2 4" xfId="131" xr:uid="{00000000-0005-0000-0000-0000B4000000}"/>
    <cellStyle name="Komma 2 2 4 2" xfId="1084" xr:uid="{00000000-0005-0000-0000-0000B5000000}"/>
    <cellStyle name="Komma 2 2 5" xfId="132" xr:uid="{00000000-0005-0000-0000-0000B6000000}"/>
    <cellStyle name="Komma 2 3" xfId="133" xr:uid="{00000000-0005-0000-0000-0000B7000000}"/>
    <cellStyle name="Komma 2 3 2" xfId="134" xr:uid="{00000000-0005-0000-0000-0000B8000000}"/>
    <cellStyle name="Komma 2 3 2 2" xfId="135" xr:uid="{00000000-0005-0000-0000-0000B9000000}"/>
    <cellStyle name="Komma 2 3 2 2 2" xfId="1086" xr:uid="{00000000-0005-0000-0000-0000BA000000}"/>
    <cellStyle name="Komma 2 3 2 3" xfId="1085" xr:uid="{00000000-0005-0000-0000-0000BB000000}"/>
    <cellStyle name="Komma 2 3 2 4" xfId="1059" xr:uid="{00000000-0005-0000-0000-0000BC000000}"/>
    <cellStyle name="Komma 2 3 3" xfId="136" xr:uid="{00000000-0005-0000-0000-0000BD000000}"/>
    <cellStyle name="Komma 2 3 3 2" xfId="137" xr:uid="{00000000-0005-0000-0000-0000BE000000}"/>
    <cellStyle name="Komma 2 3 3 3" xfId="138" xr:uid="{00000000-0005-0000-0000-0000BF000000}"/>
    <cellStyle name="Komma 2 3 3 4" xfId="1087" xr:uid="{00000000-0005-0000-0000-0000C0000000}"/>
    <cellStyle name="Komma 2 3 3 5" xfId="1045" xr:uid="{00000000-0005-0000-0000-0000C1000000}"/>
    <cellStyle name="Komma 2 3 4" xfId="139" xr:uid="{00000000-0005-0000-0000-0000C2000000}"/>
    <cellStyle name="Komma 2 3 5" xfId="140" xr:uid="{00000000-0005-0000-0000-0000C3000000}"/>
    <cellStyle name="Komma 2 4" xfId="141" xr:uid="{00000000-0005-0000-0000-0000C4000000}"/>
    <cellStyle name="Komma 2 4 2" xfId="142" xr:uid="{00000000-0005-0000-0000-0000C5000000}"/>
    <cellStyle name="Komma 2 4 2 2" xfId="143" xr:uid="{00000000-0005-0000-0000-0000C6000000}"/>
    <cellStyle name="Komma 2 4 2 2 2" xfId="1728" xr:uid="{00000000-0005-0000-0000-0000C7000000}"/>
    <cellStyle name="Komma 2 4 2 3" xfId="1088" xr:uid="{00000000-0005-0000-0000-0000C8000000}"/>
    <cellStyle name="Komma 2 4 2 4" xfId="1729" xr:uid="{00000000-0005-0000-0000-0000C9000000}"/>
    <cellStyle name="Komma 2 4 3" xfId="144" xr:uid="{00000000-0005-0000-0000-0000CA000000}"/>
    <cellStyle name="Komma 2 4 4" xfId="145" xr:uid="{00000000-0005-0000-0000-0000CB000000}"/>
    <cellStyle name="Komma 2 5" xfId="146" xr:uid="{00000000-0005-0000-0000-0000CC000000}"/>
    <cellStyle name="Komma 2 5 2" xfId="147" xr:uid="{00000000-0005-0000-0000-0000CD000000}"/>
    <cellStyle name="Komma 2 5 2 2" xfId="1089" xr:uid="{00000000-0005-0000-0000-0000CE000000}"/>
    <cellStyle name="Komma 2 5 2 3" xfId="1055" xr:uid="{00000000-0005-0000-0000-0000CF000000}"/>
    <cellStyle name="Komma 2 5 3" xfId="1048" xr:uid="{00000000-0005-0000-0000-0000D0000000}"/>
    <cellStyle name="Komma 2 5 3 2" xfId="1730" xr:uid="{00000000-0005-0000-0000-0000D1000000}"/>
    <cellStyle name="Komma 2 6" xfId="148" xr:uid="{00000000-0005-0000-0000-0000D2000000}"/>
    <cellStyle name="Komma 2 6 2" xfId="149" xr:uid="{00000000-0005-0000-0000-0000D3000000}"/>
    <cellStyle name="Komma 2 6 2 2" xfId="1731" xr:uid="{00000000-0005-0000-0000-0000D4000000}"/>
    <cellStyle name="Komma 2 6 3" xfId="1732" xr:uid="{00000000-0005-0000-0000-0000D5000000}"/>
    <cellStyle name="Komma 2 6 4" xfId="1733" xr:uid="{00000000-0005-0000-0000-0000D6000000}"/>
    <cellStyle name="Komma 2 7" xfId="150" xr:uid="{00000000-0005-0000-0000-0000D7000000}"/>
    <cellStyle name="Komma 2 8" xfId="151" xr:uid="{00000000-0005-0000-0000-0000D8000000}"/>
    <cellStyle name="Komma 3" xfId="152" xr:uid="{00000000-0005-0000-0000-0000D9000000}"/>
    <cellStyle name="Komma 3 10" xfId="1734" xr:uid="{00000000-0005-0000-0000-0000DA000000}"/>
    <cellStyle name="Komma 3 2" xfId="153" xr:uid="{00000000-0005-0000-0000-0000DB000000}"/>
    <cellStyle name="Komma 3 2 2" xfId="154" xr:uid="{00000000-0005-0000-0000-0000DC000000}"/>
    <cellStyle name="Komma 3 2 2 2" xfId="155" xr:uid="{00000000-0005-0000-0000-0000DD000000}"/>
    <cellStyle name="Komma 3 2 2 2 2" xfId="156" xr:uid="{00000000-0005-0000-0000-0000DE000000}"/>
    <cellStyle name="Komma 3 2 2 2 2 2" xfId="1438" xr:uid="{00000000-0005-0000-0000-0000DF000000}"/>
    <cellStyle name="Komma 3 2 2 2 2 3" xfId="1094" xr:uid="{00000000-0005-0000-0000-0000E0000000}"/>
    <cellStyle name="Komma 3 2 2 2 2 4" xfId="1738" xr:uid="{00000000-0005-0000-0000-0000E1000000}"/>
    <cellStyle name="Komma 3 2 2 2 3" xfId="157" xr:uid="{00000000-0005-0000-0000-0000E2000000}"/>
    <cellStyle name="Komma 3 2 2 2 3 2" xfId="1439" xr:uid="{00000000-0005-0000-0000-0000E3000000}"/>
    <cellStyle name="Komma 3 2 2 2 3 3" xfId="1095" xr:uid="{00000000-0005-0000-0000-0000E4000000}"/>
    <cellStyle name="Komma 3 2 2 2 3 4" xfId="1739" xr:uid="{00000000-0005-0000-0000-0000E5000000}"/>
    <cellStyle name="Komma 3 2 2 2 4" xfId="1437" xr:uid="{00000000-0005-0000-0000-0000E6000000}"/>
    <cellStyle name="Komma 3 2 2 2 5" xfId="1093" xr:uid="{00000000-0005-0000-0000-0000E7000000}"/>
    <cellStyle name="Komma 3 2 2 2 6" xfId="1737" xr:uid="{00000000-0005-0000-0000-0000E8000000}"/>
    <cellStyle name="Komma 3 2 2 3" xfId="158" xr:uid="{00000000-0005-0000-0000-0000E9000000}"/>
    <cellStyle name="Komma 3 2 2 3 2" xfId="1740" xr:uid="{00000000-0005-0000-0000-0000EA000000}"/>
    <cellStyle name="Komma 3 2 2 4" xfId="159" xr:uid="{00000000-0005-0000-0000-0000EB000000}"/>
    <cellStyle name="Komma 3 2 2 4 2" xfId="160" xr:uid="{00000000-0005-0000-0000-0000EC000000}"/>
    <cellStyle name="Komma 3 2 2 4 2 2" xfId="1441" xr:uid="{00000000-0005-0000-0000-0000ED000000}"/>
    <cellStyle name="Komma 3 2 2 4 2 3" xfId="1097" xr:uid="{00000000-0005-0000-0000-0000EE000000}"/>
    <cellStyle name="Komma 3 2 2 4 3" xfId="161" xr:uid="{00000000-0005-0000-0000-0000EF000000}"/>
    <cellStyle name="Komma 3 2 2 4 3 2" xfId="1442" xr:uid="{00000000-0005-0000-0000-0000F0000000}"/>
    <cellStyle name="Komma 3 2 2 4 3 3" xfId="1098" xr:uid="{00000000-0005-0000-0000-0000F1000000}"/>
    <cellStyle name="Komma 3 2 2 4 4" xfId="1440" xr:uid="{00000000-0005-0000-0000-0000F2000000}"/>
    <cellStyle name="Komma 3 2 2 4 5" xfId="1096" xr:uid="{00000000-0005-0000-0000-0000F3000000}"/>
    <cellStyle name="Komma 3 2 2 5" xfId="1092" xr:uid="{00000000-0005-0000-0000-0000F4000000}"/>
    <cellStyle name="Komma 3 2 2 6" xfId="1061" xr:uid="{00000000-0005-0000-0000-0000F5000000}"/>
    <cellStyle name="Komma 3 2 2 7" xfId="1736" xr:uid="{00000000-0005-0000-0000-0000F6000000}"/>
    <cellStyle name="Komma 3 2 3" xfId="162" xr:uid="{00000000-0005-0000-0000-0000F7000000}"/>
    <cellStyle name="Komma 3 2 3 2" xfId="163" xr:uid="{00000000-0005-0000-0000-0000F8000000}"/>
    <cellStyle name="Komma 3 2 3 2 2" xfId="164" xr:uid="{00000000-0005-0000-0000-0000F9000000}"/>
    <cellStyle name="Komma 3 2 3 2 2 2" xfId="1444" xr:uid="{00000000-0005-0000-0000-0000FA000000}"/>
    <cellStyle name="Komma 3 2 3 2 2 3" xfId="1101" xr:uid="{00000000-0005-0000-0000-0000FB000000}"/>
    <cellStyle name="Komma 3 2 3 2 2 4" xfId="1743" xr:uid="{00000000-0005-0000-0000-0000FC000000}"/>
    <cellStyle name="Komma 3 2 3 2 3" xfId="1443" xr:uid="{00000000-0005-0000-0000-0000FD000000}"/>
    <cellStyle name="Komma 3 2 3 2 3 2" xfId="1744" xr:uid="{00000000-0005-0000-0000-0000FE000000}"/>
    <cellStyle name="Komma 3 2 3 2 4" xfId="1100" xr:uid="{00000000-0005-0000-0000-0000FF000000}"/>
    <cellStyle name="Komma 3 2 3 2 5" xfId="1742" xr:uid="{00000000-0005-0000-0000-000000010000}"/>
    <cellStyle name="Komma 3 2 3 3" xfId="165" xr:uid="{00000000-0005-0000-0000-000001010000}"/>
    <cellStyle name="Komma 3 2 3 3 2" xfId="1745" xr:uid="{00000000-0005-0000-0000-000002010000}"/>
    <cellStyle name="Komma 3 2 3 4" xfId="166" xr:uid="{00000000-0005-0000-0000-000003010000}"/>
    <cellStyle name="Komma 3 2 3 4 2" xfId="1445" xr:uid="{00000000-0005-0000-0000-000004010000}"/>
    <cellStyle name="Komma 3 2 3 4 3" xfId="1102" xr:uid="{00000000-0005-0000-0000-000005010000}"/>
    <cellStyle name="Komma 3 2 3 4 4" xfId="1746" xr:uid="{00000000-0005-0000-0000-000006010000}"/>
    <cellStyle name="Komma 3 2 3 5" xfId="1099" xr:uid="{00000000-0005-0000-0000-000007010000}"/>
    <cellStyle name="Komma 3 2 3 6" xfId="1044" xr:uid="{00000000-0005-0000-0000-000008010000}"/>
    <cellStyle name="Komma 3 2 3 7" xfId="1741" xr:uid="{00000000-0005-0000-0000-000009010000}"/>
    <cellStyle name="Komma 3 2 4" xfId="167" xr:uid="{00000000-0005-0000-0000-00000A010000}"/>
    <cellStyle name="Komma 3 2 4 2" xfId="1748" xr:uid="{00000000-0005-0000-0000-00000B010000}"/>
    <cellStyle name="Komma 3 2 4 3" xfId="1747" xr:uid="{00000000-0005-0000-0000-00000C010000}"/>
    <cellStyle name="Komma 3 2 5" xfId="168" xr:uid="{00000000-0005-0000-0000-00000D010000}"/>
    <cellStyle name="Komma 3 2 5 2" xfId="169" xr:uid="{00000000-0005-0000-0000-00000E010000}"/>
    <cellStyle name="Komma 3 2 5 2 2" xfId="1447" xr:uid="{00000000-0005-0000-0000-00000F010000}"/>
    <cellStyle name="Komma 3 2 5 2 3" xfId="1104" xr:uid="{00000000-0005-0000-0000-000010010000}"/>
    <cellStyle name="Komma 3 2 5 3" xfId="170" xr:uid="{00000000-0005-0000-0000-000011010000}"/>
    <cellStyle name="Komma 3 2 5 3 2" xfId="1448" xr:uid="{00000000-0005-0000-0000-000012010000}"/>
    <cellStyle name="Komma 3 2 5 3 3" xfId="1105" xr:uid="{00000000-0005-0000-0000-000013010000}"/>
    <cellStyle name="Komma 3 2 5 4" xfId="1446" xr:uid="{00000000-0005-0000-0000-000014010000}"/>
    <cellStyle name="Komma 3 2 5 5" xfId="1103" xr:uid="{00000000-0005-0000-0000-000015010000}"/>
    <cellStyle name="Komma 3 2 5 6" xfId="1749" xr:uid="{00000000-0005-0000-0000-000016010000}"/>
    <cellStyle name="Komma 3 2 6" xfId="1091" xr:uid="{00000000-0005-0000-0000-000017010000}"/>
    <cellStyle name="Komma 3 2 7" xfId="1436" xr:uid="{00000000-0005-0000-0000-000018010000}"/>
    <cellStyle name="Komma 3 2 8" xfId="1008" xr:uid="{00000000-0005-0000-0000-000019010000}"/>
    <cellStyle name="Komma 3 2 9" xfId="1735" xr:uid="{00000000-0005-0000-0000-00001A010000}"/>
    <cellStyle name="Komma 3 3" xfId="171" xr:uid="{00000000-0005-0000-0000-00001B010000}"/>
    <cellStyle name="Komma 3 3 2" xfId="172" xr:uid="{00000000-0005-0000-0000-00001C010000}"/>
    <cellStyle name="Komma 3 3 2 2" xfId="173" xr:uid="{00000000-0005-0000-0000-00001D010000}"/>
    <cellStyle name="Komma 3 3 2 2 2" xfId="1450" xr:uid="{00000000-0005-0000-0000-00001E010000}"/>
    <cellStyle name="Komma 3 3 2 2 3" xfId="1108" xr:uid="{00000000-0005-0000-0000-00001F010000}"/>
    <cellStyle name="Komma 3 3 2 2 4" xfId="1751" xr:uid="{00000000-0005-0000-0000-000020010000}"/>
    <cellStyle name="Komma 3 3 2 3" xfId="174" xr:uid="{00000000-0005-0000-0000-000021010000}"/>
    <cellStyle name="Komma 3 3 2 3 2" xfId="1451" xr:uid="{00000000-0005-0000-0000-000022010000}"/>
    <cellStyle name="Komma 3 3 2 3 3" xfId="1109" xr:uid="{00000000-0005-0000-0000-000023010000}"/>
    <cellStyle name="Komma 3 3 2 3 4" xfId="1752" xr:uid="{00000000-0005-0000-0000-000024010000}"/>
    <cellStyle name="Komma 3 3 2 4" xfId="175" xr:uid="{00000000-0005-0000-0000-000025010000}"/>
    <cellStyle name="Komma 3 3 2 4 2" xfId="1452" xr:uid="{00000000-0005-0000-0000-000026010000}"/>
    <cellStyle name="Komma 3 3 2 4 3" xfId="1110" xr:uid="{00000000-0005-0000-0000-000027010000}"/>
    <cellStyle name="Komma 3 3 2 5" xfId="1107" xr:uid="{00000000-0005-0000-0000-000028010000}"/>
    <cellStyle name="Komma 3 3 2 6" xfId="1062" xr:uid="{00000000-0005-0000-0000-000029010000}"/>
    <cellStyle name="Komma 3 3 3" xfId="176" xr:uid="{00000000-0005-0000-0000-00002A010000}"/>
    <cellStyle name="Komma 3 3 3 2" xfId="1753" xr:uid="{00000000-0005-0000-0000-00002B010000}"/>
    <cellStyle name="Komma 3 3 4" xfId="177" xr:uid="{00000000-0005-0000-0000-00002C010000}"/>
    <cellStyle name="Komma 3 3 4 2" xfId="178" xr:uid="{00000000-0005-0000-0000-00002D010000}"/>
    <cellStyle name="Komma 3 3 4 2 2" xfId="1454" xr:uid="{00000000-0005-0000-0000-00002E010000}"/>
    <cellStyle name="Komma 3 3 4 2 3" xfId="1112" xr:uid="{00000000-0005-0000-0000-00002F010000}"/>
    <cellStyle name="Komma 3 3 4 3" xfId="179" xr:uid="{00000000-0005-0000-0000-000030010000}"/>
    <cellStyle name="Komma 3 3 4 3 2" xfId="1455" xr:uid="{00000000-0005-0000-0000-000031010000}"/>
    <cellStyle name="Komma 3 3 4 3 3" xfId="1113" xr:uid="{00000000-0005-0000-0000-000032010000}"/>
    <cellStyle name="Komma 3 3 4 4" xfId="1453" xr:uid="{00000000-0005-0000-0000-000033010000}"/>
    <cellStyle name="Komma 3 3 4 5" xfId="1111" xr:uid="{00000000-0005-0000-0000-000034010000}"/>
    <cellStyle name="Komma 3 3 4 6" xfId="1754" xr:uid="{00000000-0005-0000-0000-000035010000}"/>
    <cellStyle name="Komma 3 3 5" xfId="1106" xr:uid="{00000000-0005-0000-0000-000036010000}"/>
    <cellStyle name="Komma 3 3 5 2" xfId="1755" xr:uid="{00000000-0005-0000-0000-000037010000}"/>
    <cellStyle name="Komma 3 3 6" xfId="1449" xr:uid="{00000000-0005-0000-0000-000038010000}"/>
    <cellStyle name="Komma 3 3 7" xfId="1009" xr:uid="{00000000-0005-0000-0000-000039010000}"/>
    <cellStyle name="Komma 3 3 8" xfId="1750" xr:uid="{00000000-0005-0000-0000-00003A010000}"/>
    <cellStyle name="Komma 3 4" xfId="180" xr:uid="{00000000-0005-0000-0000-00003B010000}"/>
    <cellStyle name="Komma 3 4 2" xfId="181" xr:uid="{00000000-0005-0000-0000-00003C010000}"/>
    <cellStyle name="Komma 3 4 2 2" xfId="182" xr:uid="{00000000-0005-0000-0000-00003D010000}"/>
    <cellStyle name="Komma 3 4 2 2 2" xfId="1457" xr:uid="{00000000-0005-0000-0000-00003E010000}"/>
    <cellStyle name="Komma 3 4 2 2 3" xfId="1116" xr:uid="{00000000-0005-0000-0000-00003F010000}"/>
    <cellStyle name="Komma 3 4 2 3" xfId="1456" xr:uid="{00000000-0005-0000-0000-000040010000}"/>
    <cellStyle name="Komma 3 4 2 4" xfId="1115" xr:uid="{00000000-0005-0000-0000-000041010000}"/>
    <cellStyle name="Komma 3 4 2 5" xfId="1757" xr:uid="{00000000-0005-0000-0000-000042010000}"/>
    <cellStyle name="Komma 3 4 3" xfId="183" xr:uid="{00000000-0005-0000-0000-000043010000}"/>
    <cellStyle name="Komma 3 4 3 2" xfId="1458" xr:uid="{00000000-0005-0000-0000-000044010000}"/>
    <cellStyle name="Komma 3 4 3 3" xfId="1117" xr:uid="{00000000-0005-0000-0000-000045010000}"/>
    <cellStyle name="Komma 3 4 3 4" xfId="1758" xr:uid="{00000000-0005-0000-0000-000046010000}"/>
    <cellStyle name="Komma 3 4 4" xfId="184" xr:uid="{00000000-0005-0000-0000-000047010000}"/>
    <cellStyle name="Komma 3 4 4 2" xfId="1459" xr:uid="{00000000-0005-0000-0000-000048010000}"/>
    <cellStyle name="Komma 3 4 4 3" xfId="1118" xr:uid="{00000000-0005-0000-0000-000049010000}"/>
    <cellStyle name="Komma 3 4 4 4" xfId="1759" xr:uid="{00000000-0005-0000-0000-00004A010000}"/>
    <cellStyle name="Komma 3 4 5" xfId="185" xr:uid="{00000000-0005-0000-0000-00004B010000}"/>
    <cellStyle name="Komma 3 4 5 2" xfId="1460" xr:uid="{00000000-0005-0000-0000-00004C010000}"/>
    <cellStyle name="Komma 3 4 5 3" xfId="1119" xr:uid="{00000000-0005-0000-0000-00004D010000}"/>
    <cellStyle name="Komma 3 4 6" xfId="1114" xr:uid="{00000000-0005-0000-0000-00004E010000}"/>
    <cellStyle name="Komma 3 4 7" xfId="1010" xr:uid="{00000000-0005-0000-0000-00004F010000}"/>
    <cellStyle name="Komma 3 4 8" xfId="1756" xr:uid="{00000000-0005-0000-0000-000050010000}"/>
    <cellStyle name="Komma 3 5" xfId="186" xr:uid="{00000000-0005-0000-0000-000051010000}"/>
    <cellStyle name="Komma 3 5 2" xfId="187" xr:uid="{00000000-0005-0000-0000-000052010000}"/>
    <cellStyle name="Komma 3 5 2 2" xfId="1461" xr:uid="{00000000-0005-0000-0000-000053010000}"/>
    <cellStyle name="Komma 3 5 2 3" xfId="1121" xr:uid="{00000000-0005-0000-0000-000054010000}"/>
    <cellStyle name="Komma 3 5 2 4" xfId="1760" xr:uid="{00000000-0005-0000-0000-000055010000}"/>
    <cellStyle name="Komma 3 5 3" xfId="188" xr:uid="{00000000-0005-0000-0000-000056010000}"/>
    <cellStyle name="Komma 3 5 3 2" xfId="1462" xr:uid="{00000000-0005-0000-0000-000057010000}"/>
    <cellStyle name="Komma 3 5 3 3" xfId="1122" xr:uid="{00000000-0005-0000-0000-000058010000}"/>
    <cellStyle name="Komma 3 5 3 4" xfId="1761" xr:uid="{00000000-0005-0000-0000-000059010000}"/>
    <cellStyle name="Komma 3 5 4" xfId="189" xr:uid="{00000000-0005-0000-0000-00005A010000}"/>
    <cellStyle name="Komma 3 5 4 2" xfId="1463" xr:uid="{00000000-0005-0000-0000-00005B010000}"/>
    <cellStyle name="Komma 3 5 4 3" xfId="1123" xr:uid="{00000000-0005-0000-0000-00005C010000}"/>
    <cellStyle name="Komma 3 5 5" xfId="1120" xr:uid="{00000000-0005-0000-0000-00005D010000}"/>
    <cellStyle name="Komma 3 5 6" xfId="1060" xr:uid="{00000000-0005-0000-0000-00005E010000}"/>
    <cellStyle name="Komma 3 6" xfId="190" xr:uid="{00000000-0005-0000-0000-00005F010000}"/>
    <cellStyle name="Komma 3 6 2" xfId="1762" xr:uid="{00000000-0005-0000-0000-000060010000}"/>
    <cellStyle name="Komma 3 7" xfId="191" xr:uid="{00000000-0005-0000-0000-000061010000}"/>
    <cellStyle name="Komma 3 7 2" xfId="192" xr:uid="{00000000-0005-0000-0000-000062010000}"/>
    <cellStyle name="Komma 3 7 2 2" xfId="1465" xr:uid="{00000000-0005-0000-0000-000063010000}"/>
    <cellStyle name="Komma 3 7 2 3" xfId="1125" xr:uid="{00000000-0005-0000-0000-000064010000}"/>
    <cellStyle name="Komma 3 7 3" xfId="193" xr:uid="{00000000-0005-0000-0000-000065010000}"/>
    <cellStyle name="Komma 3 7 3 2" xfId="1466" xr:uid="{00000000-0005-0000-0000-000066010000}"/>
    <cellStyle name="Komma 3 7 3 3" xfId="1126" xr:uid="{00000000-0005-0000-0000-000067010000}"/>
    <cellStyle name="Komma 3 7 4" xfId="1464" xr:uid="{00000000-0005-0000-0000-000068010000}"/>
    <cellStyle name="Komma 3 7 5" xfId="1124" xr:uid="{00000000-0005-0000-0000-000069010000}"/>
    <cellStyle name="Komma 3 7 6" xfId="1763" xr:uid="{00000000-0005-0000-0000-00006A010000}"/>
    <cellStyle name="Komma 3 8" xfId="1090" xr:uid="{00000000-0005-0000-0000-00006B010000}"/>
    <cellStyle name="Komma 3 9" xfId="1007" xr:uid="{00000000-0005-0000-0000-00006C010000}"/>
    <cellStyle name="Komma 4" xfId="194" xr:uid="{00000000-0005-0000-0000-00006D010000}"/>
    <cellStyle name="Komma 4 2" xfId="195" xr:uid="{00000000-0005-0000-0000-00006E010000}"/>
    <cellStyle name="Komma 4 2 2" xfId="196" xr:uid="{00000000-0005-0000-0000-00006F010000}"/>
    <cellStyle name="Komma 4 2 2 2" xfId="197" xr:uid="{00000000-0005-0000-0000-000070010000}"/>
    <cellStyle name="Komma 4 2 2 2 2" xfId="1129" xr:uid="{00000000-0005-0000-0000-000071010000}"/>
    <cellStyle name="Komma 4 2 2 3" xfId="1764" xr:uid="{00000000-0005-0000-0000-000072010000}"/>
    <cellStyle name="Komma 4 2 3" xfId="198" xr:uid="{00000000-0005-0000-0000-000073010000}"/>
    <cellStyle name="Komma 4 2 4" xfId="199" xr:uid="{00000000-0005-0000-0000-000074010000}"/>
    <cellStyle name="Komma 4 2 4 2" xfId="1130" xr:uid="{00000000-0005-0000-0000-000075010000}"/>
    <cellStyle name="Komma 4 2 5" xfId="1128" xr:uid="{00000000-0005-0000-0000-000076010000}"/>
    <cellStyle name="Komma 4 2 6" xfId="1012" xr:uid="{00000000-0005-0000-0000-000077010000}"/>
    <cellStyle name="Komma 4 3" xfId="200" xr:uid="{00000000-0005-0000-0000-000078010000}"/>
    <cellStyle name="Komma 4 3 2" xfId="1131" xr:uid="{00000000-0005-0000-0000-000079010000}"/>
    <cellStyle name="Komma 4 3 3" xfId="1063" xr:uid="{00000000-0005-0000-0000-00007A010000}"/>
    <cellStyle name="Komma 4 4" xfId="201" xr:uid="{00000000-0005-0000-0000-00007B010000}"/>
    <cellStyle name="Komma 4 5" xfId="202" xr:uid="{00000000-0005-0000-0000-00007C010000}"/>
    <cellStyle name="Komma 4 5 2" xfId="1132" xr:uid="{00000000-0005-0000-0000-00007D010000}"/>
    <cellStyle name="Komma 4 6" xfId="1127" xr:uid="{00000000-0005-0000-0000-00007E010000}"/>
    <cellStyle name="Komma 4 7" xfId="1011" xr:uid="{00000000-0005-0000-0000-00007F010000}"/>
    <cellStyle name="Komma 5" xfId="203" xr:uid="{00000000-0005-0000-0000-000080010000}"/>
    <cellStyle name="Komma 5 2" xfId="204" xr:uid="{00000000-0005-0000-0000-000081010000}"/>
    <cellStyle name="Komma 5 2 2" xfId="1134" xr:uid="{00000000-0005-0000-0000-000082010000}"/>
    <cellStyle name="Komma 5 2 3" xfId="1054" xr:uid="{00000000-0005-0000-0000-000083010000}"/>
    <cellStyle name="Komma 5 3" xfId="205" xr:uid="{00000000-0005-0000-0000-000084010000}"/>
    <cellStyle name="Komma 5 3 2" xfId="1765" xr:uid="{00000000-0005-0000-0000-000085010000}"/>
    <cellStyle name="Komma 5 4" xfId="206" xr:uid="{00000000-0005-0000-0000-000086010000}"/>
    <cellStyle name="Komma 5 4 2" xfId="207" xr:uid="{00000000-0005-0000-0000-000087010000}"/>
    <cellStyle name="Komma 5 4 2 2" xfId="1135" xr:uid="{00000000-0005-0000-0000-000088010000}"/>
    <cellStyle name="Komma 5 4 3" xfId="1766" xr:uid="{00000000-0005-0000-0000-000089010000}"/>
    <cellStyle name="Komma 5 5" xfId="208" xr:uid="{00000000-0005-0000-0000-00008A010000}"/>
    <cellStyle name="Komma 5 6" xfId="209" xr:uid="{00000000-0005-0000-0000-00008B010000}"/>
    <cellStyle name="Komma 5 6 2" xfId="1136" xr:uid="{00000000-0005-0000-0000-00008C010000}"/>
    <cellStyle name="Komma 5 7" xfId="1133" xr:uid="{00000000-0005-0000-0000-00008D010000}"/>
    <cellStyle name="Komma 5 8" xfId="1050" xr:uid="{00000000-0005-0000-0000-00008E010000}"/>
    <cellStyle name="Komma 6" xfId="210" xr:uid="{00000000-0005-0000-0000-00008F010000}"/>
    <cellStyle name="Komma 6 2" xfId="1137" xr:uid="{00000000-0005-0000-0000-000090010000}"/>
    <cellStyle name="Komma 6 3" xfId="1057" xr:uid="{00000000-0005-0000-0000-000091010000}"/>
    <cellStyle name="Komma 7" xfId="211" xr:uid="{00000000-0005-0000-0000-000092010000}"/>
    <cellStyle name="Komma 7 2" xfId="1138" xr:uid="{00000000-0005-0000-0000-000093010000}"/>
    <cellStyle name="Komma 7 3" xfId="1079" xr:uid="{00000000-0005-0000-0000-000094010000}"/>
    <cellStyle name="Komma 8" xfId="212" xr:uid="{00000000-0005-0000-0000-000095010000}"/>
    <cellStyle name="Komma 8 2" xfId="213" xr:uid="{00000000-0005-0000-0000-000096010000}"/>
    <cellStyle name="Komma 8 2 2" xfId="214" xr:uid="{00000000-0005-0000-0000-000097010000}"/>
    <cellStyle name="Komma 8 2 2 2" xfId="1767" xr:uid="{00000000-0005-0000-0000-000098010000}"/>
    <cellStyle name="Komma 8 2 3" xfId="1768" xr:uid="{00000000-0005-0000-0000-000099010000}"/>
    <cellStyle name="Komma 8 2 4" xfId="1769" xr:uid="{00000000-0005-0000-0000-00009A010000}"/>
    <cellStyle name="Komma 8 3" xfId="215" xr:uid="{00000000-0005-0000-0000-00009B010000}"/>
    <cellStyle name="Komma 8 4" xfId="216" xr:uid="{00000000-0005-0000-0000-00009C010000}"/>
    <cellStyle name="Komma 8 4 2" xfId="1770" xr:uid="{00000000-0005-0000-0000-00009D010000}"/>
    <cellStyle name="Komma 8 5" xfId="217" xr:uid="{00000000-0005-0000-0000-00009E010000}"/>
    <cellStyle name="Komma 9" xfId="218" xr:uid="{00000000-0005-0000-0000-00009F010000}"/>
    <cellStyle name="Komma 9 2" xfId="219" xr:uid="{00000000-0005-0000-0000-0000A0010000}"/>
    <cellStyle name="Komma 9 2 2" xfId="1771" xr:uid="{00000000-0005-0000-0000-0000A1010000}"/>
    <cellStyle name="Komma 9 3" xfId="220" xr:uid="{00000000-0005-0000-0000-0000A2010000}"/>
    <cellStyle name="Komma 9 3 2" xfId="221" xr:uid="{00000000-0005-0000-0000-0000A3010000}"/>
    <cellStyle name="Komma 9 3 2 2" xfId="1772" xr:uid="{00000000-0005-0000-0000-0000A4010000}"/>
    <cellStyle name="Komma 9 3 3" xfId="222" xr:uid="{00000000-0005-0000-0000-0000A5010000}"/>
    <cellStyle name="Komma 9 3 4" xfId="1773" xr:uid="{00000000-0005-0000-0000-0000A6010000}"/>
    <cellStyle name="Komma 9 4" xfId="1774" xr:uid="{00000000-0005-0000-0000-0000A7010000}"/>
    <cellStyle name="Komma 9 5" xfId="1775" xr:uid="{00000000-0005-0000-0000-0000A8010000}"/>
    <cellStyle name="Kontrollcelle 2" xfId="223" xr:uid="{00000000-0005-0000-0000-0000A9010000}"/>
    <cellStyle name="Kontrollcelle 2 2" xfId="224" xr:uid="{00000000-0005-0000-0000-0000AA010000}"/>
    <cellStyle name="Kontrollcelle 3" xfId="225" xr:uid="{00000000-0005-0000-0000-0000AB010000}"/>
    <cellStyle name="Linked Cell" xfId="226" xr:uid="{00000000-0005-0000-0000-0000AC010000}"/>
    <cellStyle name="Merknad 2" xfId="227" xr:uid="{00000000-0005-0000-0000-0000AD010000}"/>
    <cellStyle name="Merknad 2 2" xfId="228" xr:uid="{00000000-0005-0000-0000-0000AE010000}"/>
    <cellStyle name="Merknad 2 2 2" xfId="1776" xr:uid="{00000000-0005-0000-0000-0000AF010000}"/>
    <cellStyle name="Merknad 3" xfId="229" xr:uid="{00000000-0005-0000-0000-0000B0010000}"/>
    <cellStyle name="Merknad 3 2" xfId="230" xr:uid="{00000000-0005-0000-0000-0000B1010000}"/>
    <cellStyle name="Merknad 3 2 10" xfId="1777" xr:uid="{00000000-0005-0000-0000-0000B2010000}"/>
    <cellStyle name="Merknad 3 2 2" xfId="231" xr:uid="{00000000-0005-0000-0000-0000B3010000}"/>
    <cellStyle name="Merknad 3 2 2 2" xfId="232" xr:uid="{00000000-0005-0000-0000-0000B4010000}"/>
    <cellStyle name="Merknad 3 2 2 2 2" xfId="233" xr:uid="{00000000-0005-0000-0000-0000B5010000}"/>
    <cellStyle name="Merknad 3 2 2 2 2 2" xfId="1470" xr:uid="{00000000-0005-0000-0000-0000B6010000}"/>
    <cellStyle name="Merknad 3 2 2 2 2 3" xfId="1142" xr:uid="{00000000-0005-0000-0000-0000B7010000}"/>
    <cellStyle name="Merknad 3 2 2 2 3" xfId="1469" xr:uid="{00000000-0005-0000-0000-0000B8010000}"/>
    <cellStyle name="Merknad 3 2 2 2 4" xfId="1141" xr:uid="{00000000-0005-0000-0000-0000B9010000}"/>
    <cellStyle name="Merknad 3 2 2 3" xfId="234" xr:uid="{00000000-0005-0000-0000-0000BA010000}"/>
    <cellStyle name="Merknad 3 2 2 3 2" xfId="1471" xr:uid="{00000000-0005-0000-0000-0000BB010000}"/>
    <cellStyle name="Merknad 3 2 2 3 3" xfId="1143" xr:uid="{00000000-0005-0000-0000-0000BC010000}"/>
    <cellStyle name="Merknad 3 2 2 4" xfId="235" xr:uid="{00000000-0005-0000-0000-0000BD010000}"/>
    <cellStyle name="Merknad 3 2 2 4 2" xfId="1472" xr:uid="{00000000-0005-0000-0000-0000BE010000}"/>
    <cellStyle name="Merknad 3 2 2 4 3" xfId="1144" xr:uid="{00000000-0005-0000-0000-0000BF010000}"/>
    <cellStyle name="Merknad 3 2 2 5" xfId="1468" xr:uid="{00000000-0005-0000-0000-0000C0010000}"/>
    <cellStyle name="Merknad 3 2 2 6" xfId="1140" xr:uid="{00000000-0005-0000-0000-0000C1010000}"/>
    <cellStyle name="Merknad 3 2 2 7" xfId="1778" xr:uid="{00000000-0005-0000-0000-0000C2010000}"/>
    <cellStyle name="Merknad 3 2 3" xfId="236" xr:uid="{00000000-0005-0000-0000-0000C3010000}"/>
    <cellStyle name="Merknad 3 2 3 2" xfId="237" xr:uid="{00000000-0005-0000-0000-0000C4010000}"/>
    <cellStyle name="Merknad 3 2 3 2 2" xfId="1474" xr:uid="{00000000-0005-0000-0000-0000C5010000}"/>
    <cellStyle name="Merknad 3 2 3 2 3" xfId="1146" xr:uid="{00000000-0005-0000-0000-0000C6010000}"/>
    <cellStyle name="Merknad 3 2 3 3" xfId="1473" xr:uid="{00000000-0005-0000-0000-0000C7010000}"/>
    <cellStyle name="Merknad 3 2 3 4" xfId="1145" xr:uid="{00000000-0005-0000-0000-0000C8010000}"/>
    <cellStyle name="Merknad 3 2 3 5" xfId="1779" xr:uid="{00000000-0005-0000-0000-0000C9010000}"/>
    <cellStyle name="Merknad 3 2 4" xfId="238" xr:uid="{00000000-0005-0000-0000-0000CA010000}"/>
    <cellStyle name="Merknad 3 2 4 2" xfId="239" xr:uid="{00000000-0005-0000-0000-0000CB010000}"/>
    <cellStyle name="Merknad 3 2 4 2 2" xfId="1476" xr:uid="{00000000-0005-0000-0000-0000CC010000}"/>
    <cellStyle name="Merknad 3 2 4 2 3" xfId="1148" xr:uid="{00000000-0005-0000-0000-0000CD010000}"/>
    <cellStyle name="Merknad 3 2 4 3" xfId="1475" xr:uid="{00000000-0005-0000-0000-0000CE010000}"/>
    <cellStyle name="Merknad 3 2 4 4" xfId="1147" xr:uid="{00000000-0005-0000-0000-0000CF010000}"/>
    <cellStyle name="Merknad 3 2 4 5" xfId="1780" xr:uid="{00000000-0005-0000-0000-0000D0010000}"/>
    <cellStyle name="Merknad 3 2 5" xfId="240" xr:uid="{00000000-0005-0000-0000-0000D1010000}"/>
    <cellStyle name="Merknad 3 2 5 2" xfId="241" xr:uid="{00000000-0005-0000-0000-0000D2010000}"/>
    <cellStyle name="Merknad 3 2 5 2 2" xfId="1478" xr:uid="{00000000-0005-0000-0000-0000D3010000}"/>
    <cellStyle name="Merknad 3 2 5 2 3" xfId="1150" xr:uid="{00000000-0005-0000-0000-0000D4010000}"/>
    <cellStyle name="Merknad 3 2 5 3" xfId="1477" xr:uid="{00000000-0005-0000-0000-0000D5010000}"/>
    <cellStyle name="Merknad 3 2 5 4" xfId="1149" xr:uid="{00000000-0005-0000-0000-0000D6010000}"/>
    <cellStyle name="Merknad 3 2 6" xfId="242" xr:uid="{00000000-0005-0000-0000-0000D7010000}"/>
    <cellStyle name="Merknad 3 2 6 2" xfId="1479" xr:uid="{00000000-0005-0000-0000-0000D8010000}"/>
    <cellStyle name="Merknad 3 2 6 3" xfId="1151" xr:uid="{00000000-0005-0000-0000-0000D9010000}"/>
    <cellStyle name="Merknad 3 2 7" xfId="243" xr:uid="{00000000-0005-0000-0000-0000DA010000}"/>
    <cellStyle name="Merknad 3 2 7 2" xfId="1480" xr:uid="{00000000-0005-0000-0000-0000DB010000}"/>
    <cellStyle name="Merknad 3 2 7 3" xfId="1152" xr:uid="{00000000-0005-0000-0000-0000DC010000}"/>
    <cellStyle name="Merknad 3 2 8" xfId="1467" xr:uid="{00000000-0005-0000-0000-0000DD010000}"/>
    <cellStyle name="Merknad 3 2 9" xfId="1139" xr:uid="{00000000-0005-0000-0000-0000DE010000}"/>
    <cellStyle name="Merknad 3 3" xfId="244" xr:uid="{00000000-0005-0000-0000-0000DF010000}"/>
    <cellStyle name="Merknad 3 3 10" xfId="1781" xr:uid="{00000000-0005-0000-0000-0000E0010000}"/>
    <cellStyle name="Merknad 3 3 2" xfId="245" xr:uid="{00000000-0005-0000-0000-0000E1010000}"/>
    <cellStyle name="Merknad 3 3 2 2" xfId="246" xr:uid="{00000000-0005-0000-0000-0000E2010000}"/>
    <cellStyle name="Merknad 3 3 2 2 2" xfId="247" xr:uid="{00000000-0005-0000-0000-0000E3010000}"/>
    <cellStyle name="Merknad 3 3 2 2 2 2" xfId="1484" xr:uid="{00000000-0005-0000-0000-0000E4010000}"/>
    <cellStyle name="Merknad 3 3 2 2 2 3" xfId="1156" xr:uid="{00000000-0005-0000-0000-0000E5010000}"/>
    <cellStyle name="Merknad 3 3 2 2 3" xfId="1483" xr:uid="{00000000-0005-0000-0000-0000E6010000}"/>
    <cellStyle name="Merknad 3 3 2 2 4" xfId="1155" xr:uid="{00000000-0005-0000-0000-0000E7010000}"/>
    <cellStyle name="Merknad 3 3 2 3" xfId="248" xr:uid="{00000000-0005-0000-0000-0000E8010000}"/>
    <cellStyle name="Merknad 3 3 2 3 2" xfId="1485" xr:uid="{00000000-0005-0000-0000-0000E9010000}"/>
    <cellStyle name="Merknad 3 3 2 3 3" xfId="1157" xr:uid="{00000000-0005-0000-0000-0000EA010000}"/>
    <cellStyle name="Merknad 3 3 2 4" xfId="249" xr:uid="{00000000-0005-0000-0000-0000EB010000}"/>
    <cellStyle name="Merknad 3 3 2 4 2" xfId="1486" xr:uid="{00000000-0005-0000-0000-0000EC010000}"/>
    <cellStyle name="Merknad 3 3 2 4 3" xfId="1158" xr:uid="{00000000-0005-0000-0000-0000ED010000}"/>
    <cellStyle name="Merknad 3 3 2 5" xfId="1482" xr:uid="{00000000-0005-0000-0000-0000EE010000}"/>
    <cellStyle name="Merknad 3 3 2 6" xfId="1154" xr:uid="{00000000-0005-0000-0000-0000EF010000}"/>
    <cellStyle name="Merknad 3 3 2 7" xfId="1782" xr:uid="{00000000-0005-0000-0000-0000F0010000}"/>
    <cellStyle name="Merknad 3 3 3" xfId="250" xr:uid="{00000000-0005-0000-0000-0000F1010000}"/>
    <cellStyle name="Merknad 3 3 3 2" xfId="251" xr:uid="{00000000-0005-0000-0000-0000F2010000}"/>
    <cellStyle name="Merknad 3 3 3 2 2" xfId="1488" xr:uid="{00000000-0005-0000-0000-0000F3010000}"/>
    <cellStyle name="Merknad 3 3 3 2 3" xfId="1160" xr:uid="{00000000-0005-0000-0000-0000F4010000}"/>
    <cellStyle name="Merknad 3 3 3 3" xfId="1487" xr:uid="{00000000-0005-0000-0000-0000F5010000}"/>
    <cellStyle name="Merknad 3 3 3 4" xfId="1159" xr:uid="{00000000-0005-0000-0000-0000F6010000}"/>
    <cellStyle name="Merknad 3 3 3 5" xfId="1783" xr:uid="{00000000-0005-0000-0000-0000F7010000}"/>
    <cellStyle name="Merknad 3 3 4" xfId="252" xr:uid="{00000000-0005-0000-0000-0000F8010000}"/>
    <cellStyle name="Merknad 3 3 4 2" xfId="253" xr:uid="{00000000-0005-0000-0000-0000F9010000}"/>
    <cellStyle name="Merknad 3 3 4 2 2" xfId="1490" xr:uid="{00000000-0005-0000-0000-0000FA010000}"/>
    <cellStyle name="Merknad 3 3 4 2 3" xfId="1162" xr:uid="{00000000-0005-0000-0000-0000FB010000}"/>
    <cellStyle name="Merknad 3 3 4 3" xfId="1489" xr:uid="{00000000-0005-0000-0000-0000FC010000}"/>
    <cellStyle name="Merknad 3 3 4 4" xfId="1161" xr:uid="{00000000-0005-0000-0000-0000FD010000}"/>
    <cellStyle name="Merknad 3 3 4 5" xfId="1784" xr:uid="{00000000-0005-0000-0000-0000FE010000}"/>
    <cellStyle name="Merknad 3 3 5" xfId="254" xr:uid="{00000000-0005-0000-0000-0000FF010000}"/>
    <cellStyle name="Merknad 3 3 5 2" xfId="255" xr:uid="{00000000-0005-0000-0000-000000020000}"/>
    <cellStyle name="Merknad 3 3 5 2 2" xfId="1492" xr:uid="{00000000-0005-0000-0000-000001020000}"/>
    <cellStyle name="Merknad 3 3 5 2 3" xfId="1164" xr:uid="{00000000-0005-0000-0000-000002020000}"/>
    <cellStyle name="Merknad 3 3 5 3" xfId="1491" xr:uid="{00000000-0005-0000-0000-000003020000}"/>
    <cellStyle name="Merknad 3 3 5 4" xfId="1163" xr:uid="{00000000-0005-0000-0000-000004020000}"/>
    <cellStyle name="Merknad 3 3 6" xfId="256" xr:uid="{00000000-0005-0000-0000-000005020000}"/>
    <cellStyle name="Merknad 3 3 6 2" xfId="1493" xr:uid="{00000000-0005-0000-0000-000006020000}"/>
    <cellStyle name="Merknad 3 3 6 3" xfId="1165" xr:uid="{00000000-0005-0000-0000-000007020000}"/>
    <cellStyle name="Merknad 3 3 7" xfId="257" xr:uid="{00000000-0005-0000-0000-000008020000}"/>
    <cellStyle name="Merknad 3 3 7 2" xfId="1494" xr:uid="{00000000-0005-0000-0000-000009020000}"/>
    <cellStyle name="Merknad 3 3 7 3" xfId="1166" xr:uid="{00000000-0005-0000-0000-00000A020000}"/>
    <cellStyle name="Merknad 3 3 8" xfId="1481" xr:uid="{00000000-0005-0000-0000-00000B020000}"/>
    <cellStyle name="Merknad 3 3 9" xfId="1153" xr:uid="{00000000-0005-0000-0000-00000C020000}"/>
    <cellStyle name="Merknad 3 4" xfId="1785" xr:uid="{00000000-0005-0000-0000-00000D020000}"/>
    <cellStyle name="Neutral" xfId="258" xr:uid="{00000000-0005-0000-0000-00000E020000}"/>
    <cellStyle name="Normal" xfId="0" builtinId="0"/>
    <cellStyle name="Normal 10" xfId="259" xr:uid="{00000000-0005-0000-0000-000010020000}"/>
    <cellStyle name="Normal 10 2" xfId="260" xr:uid="{00000000-0005-0000-0000-000011020000}"/>
    <cellStyle name="Normal 10 2 2" xfId="1786" xr:uid="{00000000-0005-0000-0000-000012020000}"/>
    <cellStyle name="Normal 10 3" xfId="261" xr:uid="{00000000-0005-0000-0000-000013020000}"/>
    <cellStyle name="Normal 10 3 2" xfId="262" xr:uid="{00000000-0005-0000-0000-000014020000}"/>
    <cellStyle name="Normal 10 3 2 10" xfId="1787" xr:uid="{00000000-0005-0000-0000-000015020000}"/>
    <cellStyle name="Normal 10 3 2 2" xfId="263" xr:uid="{00000000-0005-0000-0000-000016020000}"/>
    <cellStyle name="Normal 10 3 2 2 2" xfId="264" xr:uid="{00000000-0005-0000-0000-000017020000}"/>
    <cellStyle name="Normal 10 3 2 2 2 2" xfId="265" xr:uid="{00000000-0005-0000-0000-000018020000}"/>
    <cellStyle name="Normal 10 3 2 2 2 2 2" xfId="1498" xr:uid="{00000000-0005-0000-0000-000019020000}"/>
    <cellStyle name="Normal 10 3 2 2 2 2 3" xfId="1170" xr:uid="{00000000-0005-0000-0000-00001A020000}"/>
    <cellStyle name="Normal 10 3 2 2 2 3" xfId="1497" xr:uid="{00000000-0005-0000-0000-00001B020000}"/>
    <cellStyle name="Normal 10 3 2 2 2 4" xfId="1169" xr:uid="{00000000-0005-0000-0000-00001C020000}"/>
    <cellStyle name="Normal 10 3 2 2 3" xfId="266" xr:uid="{00000000-0005-0000-0000-00001D020000}"/>
    <cellStyle name="Normal 10 3 2 2 3 2" xfId="1499" xr:uid="{00000000-0005-0000-0000-00001E020000}"/>
    <cellStyle name="Normal 10 3 2 2 3 3" xfId="1171" xr:uid="{00000000-0005-0000-0000-00001F020000}"/>
    <cellStyle name="Normal 10 3 2 2 4" xfId="267" xr:uid="{00000000-0005-0000-0000-000020020000}"/>
    <cellStyle name="Normal 10 3 2 2 4 2" xfId="1500" xr:uid="{00000000-0005-0000-0000-000021020000}"/>
    <cellStyle name="Normal 10 3 2 2 4 3" xfId="1172" xr:uid="{00000000-0005-0000-0000-000022020000}"/>
    <cellStyle name="Normal 10 3 2 2 5" xfId="1496" xr:uid="{00000000-0005-0000-0000-000023020000}"/>
    <cellStyle name="Normal 10 3 2 2 6" xfId="1168" xr:uid="{00000000-0005-0000-0000-000024020000}"/>
    <cellStyle name="Normal 10 3 2 2 7" xfId="1788" xr:uid="{00000000-0005-0000-0000-000025020000}"/>
    <cellStyle name="Normal 10 3 2 3" xfId="268" xr:uid="{00000000-0005-0000-0000-000026020000}"/>
    <cellStyle name="Normal 10 3 2 3 2" xfId="269" xr:uid="{00000000-0005-0000-0000-000027020000}"/>
    <cellStyle name="Normal 10 3 2 3 2 2" xfId="1502" xr:uid="{00000000-0005-0000-0000-000028020000}"/>
    <cellStyle name="Normal 10 3 2 3 2 3" xfId="1174" xr:uid="{00000000-0005-0000-0000-000029020000}"/>
    <cellStyle name="Normal 10 3 2 3 3" xfId="1501" xr:uid="{00000000-0005-0000-0000-00002A020000}"/>
    <cellStyle name="Normal 10 3 2 3 4" xfId="1173" xr:uid="{00000000-0005-0000-0000-00002B020000}"/>
    <cellStyle name="Normal 10 3 2 3 5" xfId="1789" xr:uid="{00000000-0005-0000-0000-00002C020000}"/>
    <cellStyle name="Normal 10 3 2 4" xfId="270" xr:uid="{00000000-0005-0000-0000-00002D020000}"/>
    <cellStyle name="Normal 10 3 2 4 2" xfId="271" xr:uid="{00000000-0005-0000-0000-00002E020000}"/>
    <cellStyle name="Normal 10 3 2 4 2 2" xfId="1504" xr:uid="{00000000-0005-0000-0000-00002F020000}"/>
    <cellStyle name="Normal 10 3 2 4 2 3" xfId="1176" xr:uid="{00000000-0005-0000-0000-000030020000}"/>
    <cellStyle name="Normal 10 3 2 4 3" xfId="1503" xr:uid="{00000000-0005-0000-0000-000031020000}"/>
    <cellStyle name="Normal 10 3 2 4 4" xfId="1175" xr:uid="{00000000-0005-0000-0000-000032020000}"/>
    <cellStyle name="Normal 10 3 2 4 5" xfId="1790" xr:uid="{00000000-0005-0000-0000-000033020000}"/>
    <cellStyle name="Normal 10 3 2 5" xfId="272" xr:uid="{00000000-0005-0000-0000-000034020000}"/>
    <cellStyle name="Normal 10 3 2 5 2" xfId="273" xr:uid="{00000000-0005-0000-0000-000035020000}"/>
    <cellStyle name="Normal 10 3 2 5 2 2" xfId="1506" xr:uid="{00000000-0005-0000-0000-000036020000}"/>
    <cellStyle name="Normal 10 3 2 5 2 3" xfId="1178" xr:uid="{00000000-0005-0000-0000-000037020000}"/>
    <cellStyle name="Normal 10 3 2 5 3" xfId="1505" xr:uid="{00000000-0005-0000-0000-000038020000}"/>
    <cellStyle name="Normal 10 3 2 5 4" xfId="1177" xr:uid="{00000000-0005-0000-0000-000039020000}"/>
    <cellStyle name="Normal 10 3 2 6" xfId="274" xr:uid="{00000000-0005-0000-0000-00003A020000}"/>
    <cellStyle name="Normal 10 3 2 6 2" xfId="1507" xr:uid="{00000000-0005-0000-0000-00003B020000}"/>
    <cellStyle name="Normal 10 3 2 6 3" xfId="1179" xr:uid="{00000000-0005-0000-0000-00003C020000}"/>
    <cellStyle name="Normal 10 3 2 7" xfId="275" xr:uid="{00000000-0005-0000-0000-00003D020000}"/>
    <cellStyle name="Normal 10 3 2 7 2" xfId="1508" xr:uid="{00000000-0005-0000-0000-00003E020000}"/>
    <cellStyle name="Normal 10 3 2 7 3" xfId="1180" xr:uid="{00000000-0005-0000-0000-00003F020000}"/>
    <cellStyle name="Normal 10 3 2 8" xfId="1495" xr:uid="{00000000-0005-0000-0000-000040020000}"/>
    <cellStyle name="Normal 10 3 2 9" xfId="1167" xr:uid="{00000000-0005-0000-0000-000041020000}"/>
    <cellStyle name="Normal 10 4" xfId="276" xr:uid="{00000000-0005-0000-0000-000042020000}"/>
    <cellStyle name="Normal 10 4 10" xfId="1791" xr:uid="{00000000-0005-0000-0000-000043020000}"/>
    <cellStyle name="Normal 10 4 2" xfId="277" xr:uid="{00000000-0005-0000-0000-000044020000}"/>
    <cellStyle name="Normal 10 4 2 2" xfId="278" xr:uid="{00000000-0005-0000-0000-000045020000}"/>
    <cellStyle name="Normal 10 4 2 2 2" xfId="279" xr:uid="{00000000-0005-0000-0000-000046020000}"/>
    <cellStyle name="Normal 10 4 2 2 2 2" xfId="1512" xr:uid="{00000000-0005-0000-0000-000047020000}"/>
    <cellStyle name="Normal 10 4 2 2 2 3" xfId="1184" xr:uid="{00000000-0005-0000-0000-000048020000}"/>
    <cellStyle name="Normal 10 4 2 2 3" xfId="1511" xr:uid="{00000000-0005-0000-0000-000049020000}"/>
    <cellStyle name="Normal 10 4 2 2 4" xfId="1183" xr:uid="{00000000-0005-0000-0000-00004A020000}"/>
    <cellStyle name="Normal 10 4 2 3" xfId="280" xr:uid="{00000000-0005-0000-0000-00004B020000}"/>
    <cellStyle name="Normal 10 4 2 3 2" xfId="1513" xr:uid="{00000000-0005-0000-0000-00004C020000}"/>
    <cellStyle name="Normal 10 4 2 3 3" xfId="1185" xr:uid="{00000000-0005-0000-0000-00004D020000}"/>
    <cellStyle name="Normal 10 4 2 4" xfId="281" xr:uid="{00000000-0005-0000-0000-00004E020000}"/>
    <cellStyle name="Normal 10 4 2 4 2" xfId="1514" xr:uid="{00000000-0005-0000-0000-00004F020000}"/>
    <cellStyle name="Normal 10 4 2 4 3" xfId="1186" xr:uid="{00000000-0005-0000-0000-000050020000}"/>
    <cellStyle name="Normal 10 4 2 5" xfId="1510" xr:uid="{00000000-0005-0000-0000-000051020000}"/>
    <cellStyle name="Normal 10 4 2 6" xfId="1182" xr:uid="{00000000-0005-0000-0000-000052020000}"/>
    <cellStyle name="Normal 10 4 2 7" xfId="1792" xr:uid="{00000000-0005-0000-0000-000053020000}"/>
    <cellStyle name="Normal 10 4 3" xfId="282" xr:uid="{00000000-0005-0000-0000-000054020000}"/>
    <cellStyle name="Normal 10 4 3 2" xfId="283" xr:uid="{00000000-0005-0000-0000-000055020000}"/>
    <cellStyle name="Normal 10 4 3 2 2" xfId="1516" xr:uid="{00000000-0005-0000-0000-000056020000}"/>
    <cellStyle name="Normal 10 4 3 2 3" xfId="1188" xr:uid="{00000000-0005-0000-0000-000057020000}"/>
    <cellStyle name="Normal 10 4 3 3" xfId="1515" xr:uid="{00000000-0005-0000-0000-000058020000}"/>
    <cellStyle name="Normal 10 4 3 4" xfId="1187" xr:uid="{00000000-0005-0000-0000-000059020000}"/>
    <cellStyle name="Normal 10 4 3 5" xfId="1793" xr:uid="{00000000-0005-0000-0000-00005A020000}"/>
    <cellStyle name="Normal 10 4 4" xfId="284" xr:uid="{00000000-0005-0000-0000-00005B020000}"/>
    <cellStyle name="Normal 10 4 4 2" xfId="285" xr:uid="{00000000-0005-0000-0000-00005C020000}"/>
    <cellStyle name="Normal 10 4 4 2 2" xfId="1518" xr:uid="{00000000-0005-0000-0000-00005D020000}"/>
    <cellStyle name="Normal 10 4 4 2 3" xfId="1190" xr:uid="{00000000-0005-0000-0000-00005E020000}"/>
    <cellStyle name="Normal 10 4 4 3" xfId="1517" xr:uid="{00000000-0005-0000-0000-00005F020000}"/>
    <cellStyle name="Normal 10 4 4 4" xfId="1189" xr:uid="{00000000-0005-0000-0000-000060020000}"/>
    <cellStyle name="Normal 10 4 4 5" xfId="1794" xr:uid="{00000000-0005-0000-0000-000061020000}"/>
    <cellStyle name="Normal 10 4 5" xfId="286" xr:uid="{00000000-0005-0000-0000-000062020000}"/>
    <cellStyle name="Normal 10 4 5 2" xfId="287" xr:uid="{00000000-0005-0000-0000-000063020000}"/>
    <cellStyle name="Normal 10 4 5 2 2" xfId="1520" xr:uid="{00000000-0005-0000-0000-000064020000}"/>
    <cellStyle name="Normal 10 4 5 2 3" xfId="1192" xr:uid="{00000000-0005-0000-0000-000065020000}"/>
    <cellStyle name="Normal 10 4 5 3" xfId="1519" xr:uid="{00000000-0005-0000-0000-000066020000}"/>
    <cellStyle name="Normal 10 4 5 4" xfId="1191" xr:uid="{00000000-0005-0000-0000-000067020000}"/>
    <cellStyle name="Normal 10 4 6" xfId="288" xr:uid="{00000000-0005-0000-0000-000068020000}"/>
    <cellStyle name="Normal 10 4 6 2" xfId="1521" xr:uid="{00000000-0005-0000-0000-000069020000}"/>
    <cellStyle name="Normal 10 4 6 3" xfId="1193" xr:uid="{00000000-0005-0000-0000-00006A020000}"/>
    <cellStyle name="Normal 10 4 7" xfId="289" xr:uid="{00000000-0005-0000-0000-00006B020000}"/>
    <cellStyle name="Normal 10 4 7 2" xfId="1522" xr:uid="{00000000-0005-0000-0000-00006C020000}"/>
    <cellStyle name="Normal 10 4 7 3" xfId="1194" xr:uid="{00000000-0005-0000-0000-00006D020000}"/>
    <cellStyle name="Normal 10 4 8" xfId="1509" xr:uid="{00000000-0005-0000-0000-00006E020000}"/>
    <cellStyle name="Normal 10 4 9" xfId="1181" xr:uid="{00000000-0005-0000-0000-00006F020000}"/>
    <cellStyle name="Normal 100" xfId="290" xr:uid="{00000000-0005-0000-0000-000070020000}"/>
    <cellStyle name="Normal 100 2" xfId="1195" xr:uid="{00000000-0005-0000-0000-000071020000}"/>
    <cellStyle name="Normal 101" xfId="291" xr:uid="{00000000-0005-0000-0000-000072020000}"/>
    <cellStyle name="Normal 101 2" xfId="292" xr:uid="{00000000-0005-0000-0000-000073020000}"/>
    <cellStyle name="Normal 101 3" xfId="1006" xr:uid="{00000000-0005-0000-0000-000074020000}"/>
    <cellStyle name="Normal 102" xfId="293" xr:uid="{00000000-0005-0000-0000-000075020000}"/>
    <cellStyle name="Normal 102 2" xfId="1795" xr:uid="{00000000-0005-0000-0000-000076020000}"/>
    <cellStyle name="Normal 103" xfId="1004" xr:uid="{00000000-0005-0000-0000-000077020000}"/>
    <cellStyle name="Normal 103 2" xfId="1684" xr:uid="{00000000-0005-0000-0000-000078020000}"/>
    <cellStyle name="Normal 103 3" xfId="1434" xr:uid="{00000000-0005-0000-0000-000079020000}"/>
    <cellStyle name="Normal 104" xfId="1686" xr:uid="{00000000-0005-0000-0000-00007A020000}"/>
    <cellStyle name="Normal 11" xfId="294" xr:uid="{00000000-0005-0000-0000-00007B020000}"/>
    <cellStyle name="Normal 11 2" xfId="295" xr:uid="{00000000-0005-0000-0000-00007C020000}"/>
    <cellStyle name="Normal 11 2 2" xfId="1796" xr:uid="{00000000-0005-0000-0000-00007D020000}"/>
    <cellStyle name="Normal 11 3" xfId="296" xr:uid="{00000000-0005-0000-0000-00007E020000}"/>
    <cellStyle name="Normal 11 4" xfId="297" xr:uid="{00000000-0005-0000-0000-00007F020000}"/>
    <cellStyle name="Normal 11 5" xfId="298" xr:uid="{00000000-0005-0000-0000-000080020000}"/>
    <cellStyle name="Normal 12" xfId="299" xr:uid="{00000000-0005-0000-0000-000081020000}"/>
    <cellStyle name="Normal 12 2" xfId="300" xr:uid="{00000000-0005-0000-0000-000082020000}"/>
    <cellStyle name="Normal 12 2 2" xfId="1797" xr:uid="{00000000-0005-0000-0000-000083020000}"/>
    <cellStyle name="Normal 12 3" xfId="301" xr:uid="{00000000-0005-0000-0000-000084020000}"/>
    <cellStyle name="Normal 13" xfId="302" xr:uid="{00000000-0005-0000-0000-000085020000}"/>
    <cellStyle name="Normal 13 2" xfId="303" xr:uid="{00000000-0005-0000-0000-000086020000}"/>
    <cellStyle name="Normal 13 2 2" xfId="304" xr:uid="{00000000-0005-0000-0000-000087020000}"/>
    <cellStyle name="Normal 13 2 3" xfId="305" xr:uid="{00000000-0005-0000-0000-000088020000}"/>
    <cellStyle name="Normal 13 2 3 2" xfId="1523" xr:uid="{00000000-0005-0000-0000-000089020000}"/>
    <cellStyle name="Normal 13 2 3 3" xfId="1198" xr:uid="{00000000-0005-0000-0000-00008A020000}"/>
    <cellStyle name="Normal 13 2 3 4" xfId="1798" xr:uid="{00000000-0005-0000-0000-00008B020000}"/>
    <cellStyle name="Normal 13 2 4" xfId="306" xr:uid="{00000000-0005-0000-0000-00008C020000}"/>
    <cellStyle name="Normal 13 2 4 2" xfId="1524" xr:uid="{00000000-0005-0000-0000-00008D020000}"/>
    <cellStyle name="Normal 13 2 4 3" xfId="1199" xr:uid="{00000000-0005-0000-0000-00008E020000}"/>
    <cellStyle name="Normal 13 2 5" xfId="1197" xr:uid="{00000000-0005-0000-0000-00008F020000}"/>
    <cellStyle name="Normal 13 2 6" xfId="1047" xr:uid="{00000000-0005-0000-0000-000090020000}"/>
    <cellStyle name="Normal 13 3" xfId="307" xr:uid="{00000000-0005-0000-0000-000091020000}"/>
    <cellStyle name="Normal 13 3 10" xfId="1051" xr:uid="{00000000-0005-0000-0000-000092020000}"/>
    <cellStyle name="Normal 13 3 11" xfId="1799" xr:uid="{00000000-0005-0000-0000-000093020000}"/>
    <cellStyle name="Normal 13 3 2" xfId="308" xr:uid="{00000000-0005-0000-0000-000094020000}"/>
    <cellStyle name="Normal 13 3 2 2" xfId="309" xr:uid="{00000000-0005-0000-0000-000095020000}"/>
    <cellStyle name="Normal 13 3 2 2 2" xfId="310" xr:uid="{00000000-0005-0000-0000-000096020000}"/>
    <cellStyle name="Normal 13 3 2 2 2 2" xfId="1528" xr:uid="{00000000-0005-0000-0000-000097020000}"/>
    <cellStyle name="Normal 13 3 2 2 2 3" xfId="1203" xr:uid="{00000000-0005-0000-0000-000098020000}"/>
    <cellStyle name="Normal 13 3 2 2 3" xfId="1527" xr:uid="{00000000-0005-0000-0000-000099020000}"/>
    <cellStyle name="Normal 13 3 2 2 4" xfId="1202" xr:uid="{00000000-0005-0000-0000-00009A020000}"/>
    <cellStyle name="Normal 13 3 2 3" xfId="311" xr:uid="{00000000-0005-0000-0000-00009B020000}"/>
    <cellStyle name="Normal 13 3 2 3 2" xfId="1529" xr:uid="{00000000-0005-0000-0000-00009C020000}"/>
    <cellStyle name="Normal 13 3 2 3 3" xfId="1204" xr:uid="{00000000-0005-0000-0000-00009D020000}"/>
    <cellStyle name="Normal 13 3 2 4" xfId="312" xr:uid="{00000000-0005-0000-0000-00009E020000}"/>
    <cellStyle name="Normal 13 3 2 4 2" xfId="1530" xr:uid="{00000000-0005-0000-0000-00009F020000}"/>
    <cellStyle name="Normal 13 3 2 4 3" xfId="1205" xr:uid="{00000000-0005-0000-0000-0000A0020000}"/>
    <cellStyle name="Normal 13 3 2 5" xfId="1526" xr:uid="{00000000-0005-0000-0000-0000A1020000}"/>
    <cellStyle name="Normal 13 3 2 6" xfId="1201" xr:uid="{00000000-0005-0000-0000-0000A2020000}"/>
    <cellStyle name="Normal 13 3 2 7" xfId="1800" xr:uid="{00000000-0005-0000-0000-0000A3020000}"/>
    <cellStyle name="Normal 13 3 3" xfId="313" xr:uid="{00000000-0005-0000-0000-0000A4020000}"/>
    <cellStyle name="Normal 13 3 3 2" xfId="314" xr:uid="{00000000-0005-0000-0000-0000A5020000}"/>
    <cellStyle name="Normal 13 3 3 2 2" xfId="1532" xr:uid="{00000000-0005-0000-0000-0000A6020000}"/>
    <cellStyle name="Normal 13 3 3 2 3" xfId="1207" xr:uid="{00000000-0005-0000-0000-0000A7020000}"/>
    <cellStyle name="Normal 13 3 3 3" xfId="1531" xr:uid="{00000000-0005-0000-0000-0000A8020000}"/>
    <cellStyle name="Normal 13 3 3 4" xfId="1206" xr:uid="{00000000-0005-0000-0000-0000A9020000}"/>
    <cellStyle name="Normal 13 3 3 5" xfId="1801" xr:uid="{00000000-0005-0000-0000-0000AA020000}"/>
    <cellStyle name="Normal 13 3 4" xfId="315" xr:uid="{00000000-0005-0000-0000-0000AB020000}"/>
    <cellStyle name="Normal 13 3 4 2" xfId="316" xr:uid="{00000000-0005-0000-0000-0000AC020000}"/>
    <cellStyle name="Normal 13 3 4 2 2" xfId="1534" xr:uid="{00000000-0005-0000-0000-0000AD020000}"/>
    <cellStyle name="Normal 13 3 4 2 3" xfId="1209" xr:uid="{00000000-0005-0000-0000-0000AE020000}"/>
    <cellStyle name="Normal 13 3 4 3" xfId="1533" xr:uid="{00000000-0005-0000-0000-0000AF020000}"/>
    <cellStyle name="Normal 13 3 4 4" xfId="1208" xr:uid="{00000000-0005-0000-0000-0000B0020000}"/>
    <cellStyle name="Normal 13 3 4 5" xfId="1802" xr:uid="{00000000-0005-0000-0000-0000B1020000}"/>
    <cellStyle name="Normal 13 3 5" xfId="317" xr:uid="{00000000-0005-0000-0000-0000B2020000}"/>
    <cellStyle name="Normal 13 3 5 2" xfId="318" xr:uid="{00000000-0005-0000-0000-0000B3020000}"/>
    <cellStyle name="Normal 13 3 5 2 2" xfId="1536" xr:uid="{00000000-0005-0000-0000-0000B4020000}"/>
    <cellStyle name="Normal 13 3 5 2 3" xfId="1211" xr:uid="{00000000-0005-0000-0000-0000B5020000}"/>
    <cellStyle name="Normal 13 3 5 3" xfId="1535" xr:uid="{00000000-0005-0000-0000-0000B6020000}"/>
    <cellStyle name="Normal 13 3 5 4" xfId="1210" xr:uid="{00000000-0005-0000-0000-0000B7020000}"/>
    <cellStyle name="Normal 13 3 6" xfId="319" xr:uid="{00000000-0005-0000-0000-0000B8020000}"/>
    <cellStyle name="Normal 13 3 6 2" xfId="1537" xr:uid="{00000000-0005-0000-0000-0000B9020000}"/>
    <cellStyle name="Normal 13 3 6 3" xfId="1212" xr:uid="{00000000-0005-0000-0000-0000BA020000}"/>
    <cellStyle name="Normal 13 3 7" xfId="320" xr:uid="{00000000-0005-0000-0000-0000BB020000}"/>
    <cellStyle name="Normal 13 3 7 2" xfId="1538" xr:uid="{00000000-0005-0000-0000-0000BC020000}"/>
    <cellStyle name="Normal 13 3 7 3" xfId="1213" xr:uid="{00000000-0005-0000-0000-0000BD020000}"/>
    <cellStyle name="Normal 13 3 8" xfId="1200" xr:uid="{00000000-0005-0000-0000-0000BE020000}"/>
    <cellStyle name="Normal 13 3 9" xfId="1525" xr:uid="{00000000-0005-0000-0000-0000BF020000}"/>
    <cellStyle name="Normal 13 4" xfId="321" xr:uid="{00000000-0005-0000-0000-0000C0020000}"/>
    <cellStyle name="Normal 13 4 2" xfId="1214" xr:uid="{00000000-0005-0000-0000-0000C1020000}"/>
    <cellStyle name="Normal 13 4 3" xfId="1052" xr:uid="{00000000-0005-0000-0000-0000C2020000}"/>
    <cellStyle name="Normal 13 5" xfId="322" xr:uid="{00000000-0005-0000-0000-0000C3020000}"/>
    <cellStyle name="Normal 13 5 2" xfId="1539" xr:uid="{00000000-0005-0000-0000-0000C4020000}"/>
    <cellStyle name="Normal 13 5 3" xfId="1215" xr:uid="{00000000-0005-0000-0000-0000C5020000}"/>
    <cellStyle name="Normal 13 6" xfId="1196" xr:uid="{00000000-0005-0000-0000-0000C6020000}"/>
    <cellStyle name="Normal 13 7" xfId="1042" xr:uid="{00000000-0005-0000-0000-0000C7020000}"/>
    <cellStyle name="Normal 14" xfId="323" xr:uid="{00000000-0005-0000-0000-0000C8020000}"/>
    <cellStyle name="Normal 14 2" xfId="324" xr:uid="{00000000-0005-0000-0000-0000C9020000}"/>
    <cellStyle name="Normal 14 2 2" xfId="1217" xr:uid="{00000000-0005-0000-0000-0000CA020000}"/>
    <cellStyle name="Normal 14 2 3" xfId="1053" xr:uid="{00000000-0005-0000-0000-0000CB020000}"/>
    <cellStyle name="Normal 14 3" xfId="325" xr:uid="{00000000-0005-0000-0000-0000CC020000}"/>
    <cellStyle name="Normal 14 4" xfId="326" xr:uid="{00000000-0005-0000-0000-0000CD020000}"/>
    <cellStyle name="Normal 14 5" xfId="1216" xr:uid="{00000000-0005-0000-0000-0000CE020000}"/>
    <cellStyle name="Normal 15" xfId="327" xr:uid="{00000000-0005-0000-0000-0000CF020000}"/>
    <cellStyle name="Normal 15 2" xfId="328" xr:uid="{00000000-0005-0000-0000-0000D0020000}"/>
    <cellStyle name="Normal 15 2 2" xfId="329" xr:uid="{00000000-0005-0000-0000-0000D1020000}"/>
    <cellStyle name="Normal 15 2 3" xfId="330" xr:uid="{00000000-0005-0000-0000-0000D2020000}"/>
    <cellStyle name="Normal 15 2 4" xfId="331" xr:uid="{00000000-0005-0000-0000-0000D3020000}"/>
    <cellStyle name="Normal 15 3" xfId="332" xr:uid="{00000000-0005-0000-0000-0000D4020000}"/>
    <cellStyle name="Normal 15 3 2" xfId="1218" xr:uid="{00000000-0005-0000-0000-0000D5020000}"/>
    <cellStyle name="Normal 15 3 3" xfId="1064" xr:uid="{00000000-0005-0000-0000-0000D6020000}"/>
    <cellStyle name="Normal 15 4" xfId="333" xr:uid="{00000000-0005-0000-0000-0000D7020000}"/>
    <cellStyle name="Normal 15 4 2" xfId="1803" xr:uid="{00000000-0005-0000-0000-0000D8020000}"/>
    <cellStyle name="Normal 15 5" xfId="334" xr:uid="{00000000-0005-0000-0000-0000D9020000}"/>
    <cellStyle name="Normal 15 5 2" xfId="1540" xr:uid="{00000000-0005-0000-0000-0000DA020000}"/>
    <cellStyle name="Normal 15 5 3" xfId="1219" xr:uid="{00000000-0005-0000-0000-0000DB020000}"/>
    <cellStyle name="Normal 15 6" xfId="335" xr:uid="{00000000-0005-0000-0000-0000DC020000}"/>
    <cellStyle name="Normal 15 6 2" xfId="1541" xr:uid="{00000000-0005-0000-0000-0000DD020000}"/>
    <cellStyle name="Normal 15 6 3" xfId="1220" xr:uid="{00000000-0005-0000-0000-0000DE020000}"/>
    <cellStyle name="Normal 16" xfId="336" xr:uid="{00000000-0005-0000-0000-0000DF020000}"/>
    <cellStyle name="Normal 16 2" xfId="1221" xr:uid="{00000000-0005-0000-0000-0000E0020000}"/>
    <cellStyle name="Normal 16 3" xfId="1056" xr:uid="{00000000-0005-0000-0000-0000E1020000}"/>
    <cellStyle name="Normal 17" xfId="337" xr:uid="{00000000-0005-0000-0000-0000E2020000}"/>
    <cellStyle name="Normal 17 2" xfId="1222" xr:uid="{00000000-0005-0000-0000-0000E3020000}"/>
    <cellStyle name="Normal 17 3" xfId="1077" xr:uid="{00000000-0005-0000-0000-0000E4020000}"/>
    <cellStyle name="Normal 18" xfId="338" xr:uid="{00000000-0005-0000-0000-0000E5020000}"/>
    <cellStyle name="Normal 18 2" xfId="1223" xr:uid="{00000000-0005-0000-0000-0000E6020000}"/>
    <cellStyle name="Normal 18 3" xfId="1078" xr:uid="{00000000-0005-0000-0000-0000E7020000}"/>
    <cellStyle name="Normal 19" xfId="339" xr:uid="{00000000-0005-0000-0000-0000E8020000}"/>
    <cellStyle name="Normal 19 2" xfId="1804" xr:uid="{00000000-0005-0000-0000-0000E9020000}"/>
    <cellStyle name="Normal 2" xfId="340" xr:uid="{00000000-0005-0000-0000-0000EA020000}"/>
    <cellStyle name="Normal 2 10" xfId="341" xr:uid="{00000000-0005-0000-0000-0000EB020000}"/>
    <cellStyle name="Normal 2 10 2" xfId="1805" xr:uid="{00000000-0005-0000-0000-0000EC020000}"/>
    <cellStyle name="Normal 2 11" xfId="342" xr:uid="{00000000-0005-0000-0000-0000ED020000}"/>
    <cellStyle name="Normal 2 11 2" xfId="1806" xr:uid="{00000000-0005-0000-0000-0000EE020000}"/>
    <cellStyle name="Normal 2 12" xfId="343" xr:uid="{00000000-0005-0000-0000-0000EF020000}"/>
    <cellStyle name="Normal 2 12 2" xfId="1807" xr:uid="{00000000-0005-0000-0000-0000F0020000}"/>
    <cellStyle name="Normal 2 13" xfId="344" xr:uid="{00000000-0005-0000-0000-0000F1020000}"/>
    <cellStyle name="Normal 2 13 2" xfId="1808" xr:uid="{00000000-0005-0000-0000-0000F2020000}"/>
    <cellStyle name="Normal 2 14" xfId="345" xr:uid="{00000000-0005-0000-0000-0000F3020000}"/>
    <cellStyle name="Normal 2 14 2" xfId="1809" xr:uid="{00000000-0005-0000-0000-0000F4020000}"/>
    <cellStyle name="Normal 2 15" xfId="346" xr:uid="{00000000-0005-0000-0000-0000F5020000}"/>
    <cellStyle name="Normal 2 15 2" xfId="1810" xr:uid="{00000000-0005-0000-0000-0000F6020000}"/>
    <cellStyle name="Normal 2 16" xfId="347" xr:uid="{00000000-0005-0000-0000-0000F7020000}"/>
    <cellStyle name="Normal 2 16 2" xfId="1811" xr:uid="{00000000-0005-0000-0000-0000F8020000}"/>
    <cellStyle name="Normal 2 17" xfId="348" xr:uid="{00000000-0005-0000-0000-0000F9020000}"/>
    <cellStyle name="Normal 2 17 2" xfId="1812" xr:uid="{00000000-0005-0000-0000-0000FA020000}"/>
    <cellStyle name="Normal 2 18" xfId="349" xr:uid="{00000000-0005-0000-0000-0000FB020000}"/>
    <cellStyle name="Normal 2 18 2" xfId="1813" xr:uid="{00000000-0005-0000-0000-0000FC020000}"/>
    <cellStyle name="Normal 2 19" xfId="350" xr:uid="{00000000-0005-0000-0000-0000FD020000}"/>
    <cellStyle name="Normal 2 19 2" xfId="1814" xr:uid="{00000000-0005-0000-0000-0000FE020000}"/>
    <cellStyle name="Normal 2 2" xfId="351" xr:uid="{00000000-0005-0000-0000-0000FF020000}"/>
    <cellStyle name="Normal 2 2 2" xfId="352" xr:uid="{00000000-0005-0000-0000-000000030000}"/>
    <cellStyle name="Normal 2 2 2 2" xfId="1815" xr:uid="{00000000-0005-0000-0000-000001030000}"/>
    <cellStyle name="Normal 2 2 3" xfId="353" xr:uid="{00000000-0005-0000-0000-000002030000}"/>
    <cellStyle name="Normal 2 2 3 2" xfId="1816" xr:uid="{00000000-0005-0000-0000-000003030000}"/>
    <cellStyle name="Normal 2 2 4" xfId="354" xr:uid="{00000000-0005-0000-0000-000004030000}"/>
    <cellStyle name="Normal 2 2 4 2" xfId="1225" xr:uid="{00000000-0005-0000-0000-000005030000}"/>
    <cellStyle name="Normal 2 2 5" xfId="1224" xr:uid="{00000000-0005-0000-0000-000006030000}"/>
    <cellStyle name="Normal 2 2 6" xfId="1025" xr:uid="{00000000-0005-0000-0000-000007030000}"/>
    <cellStyle name="Normal 2 20" xfId="355" xr:uid="{00000000-0005-0000-0000-000008030000}"/>
    <cellStyle name="Normal 2 20 2" xfId="1817" xr:uid="{00000000-0005-0000-0000-000009030000}"/>
    <cellStyle name="Normal 2 21" xfId="356" xr:uid="{00000000-0005-0000-0000-00000A030000}"/>
    <cellStyle name="Normal 2 21 2" xfId="1818" xr:uid="{00000000-0005-0000-0000-00000B030000}"/>
    <cellStyle name="Normal 2 22" xfId="357" xr:uid="{00000000-0005-0000-0000-00000C030000}"/>
    <cellStyle name="Normal 2 22 2" xfId="1819" xr:uid="{00000000-0005-0000-0000-00000D030000}"/>
    <cellStyle name="Normal 2 23" xfId="358" xr:uid="{00000000-0005-0000-0000-00000E030000}"/>
    <cellStyle name="Normal 2 23 2" xfId="1820" xr:uid="{00000000-0005-0000-0000-00000F030000}"/>
    <cellStyle name="Normal 2 24" xfId="359" xr:uid="{00000000-0005-0000-0000-000010030000}"/>
    <cellStyle name="Normal 2 24 2" xfId="1821" xr:uid="{00000000-0005-0000-0000-000011030000}"/>
    <cellStyle name="Normal 2 25" xfId="360" xr:uid="{00000000-0005-0000-0000-000012030000}"/>
    <cellStyle name="Normal 2 25 2" xfId="1822" xr:uid="{00000000-0005-0000-0000-000013030000}"/>
    <cellStyle name="Normal 2 26" xfId="361" xr:uid="{00000000-0005-0000-0000-000014030000}"/>
    <cellStyle name="Normal 2 26 2" xfId="1823" xr:uid="{00000000-0005-0000-0000-000015030000}"/>
    <cellStyle name="Normal 2 27" xfId="362" xr:uid="{00000000-0005-0000-0000-000016030000}"/>
    <cellStyle name="Normal 2 27 2" xfId="1824" xr:uid="{00000000-0005-0000-0000-000017030000}"/>
    <cellStyle name="Normal 2 28" xfId="363" xr:uid="{00000000-0005-0000-0000-000018030000}"/>
    <cellStyle name="Normal 2 28 2" xfId="1226" xr:uid="{00000000-0005-0000-0000-000019030000}"/>
    <cellStyle name="Normal 2 3" xfId="364" xr:uid="{00000000-0005-0000-0000-00001A030000}"/>
    <cellStyle name="Normal 2 3 2" xfId="365" xr:uid="{00000000-0005-0000-0000-00001B030000}"/>
    <cellStyle name="Normal 2 3 2 2" xfId="366" xr:uid="{00000000-0005-0000-0000-00001C030000}"/>
    <cellStyle name="Normal 2 3 2 2 2" xfId="367" xr:uid="{00000000-0005-0000-0000-00001D030000}"/>
    <cellStyle name="Normal 2 3 2 2 2 2" xfId="1229" xr:uid="{00000000-0005-0000-0000-00001E030000}"/>
    <cellStyle name="Normal 2 3 2 2 3" xfId="1228" xr:uid="{00000000-0005-0000-0000-00001F030000}"/>
    <cellStyle name="Normal 2 3 2 3" xfId="368" xr:uid="{00000000-0005-0000-0000-000020030000}"/>
    <cellStyle name="Normal 2 3 2 4" xfId="1227" xr:uid="{00000000-0005-0000-0000-000021030000}"/>
    <cellStyle name="Normal 2 3 2 5" xfId="1046" xr:uid="{00000000-0005-0000-0000-000022030000}"/>
    <cellStyle name="Normal 2 3 3" xfId="1825" xr:uid="{00000000-0005-0000-0000-000023030000}"/>
    <cellStyle name="Normal 2 4" xfId="369" xr:uid="{00000000-0005-0000-0000-000024030000}"/>
    <cellStyle name="Normal 2 4 2" xfId="370" xr:uid="{00000000-0005-0000-0000-000025030000}"/>
    <cellStyle name="Normal 2 4 2 2" xfId="371" xr:uid="{00000000-0005-0000-0000-000026030000}"/>
    <cellStyle name="Normal 2 4 3" xfId="372" xr:uid="{00000000-0005-0000-0000-000027030000}"/>
    <cellStyle name="Normal 2 4 4" xfId="1230" xr:uid="{00000000-0005-0000-0000-000028030000}"/>
    <cellStyle name="Normal 2 5" xfId="373" xr:uid="{00000000-0005-0000-0000-000029030000}"/>
    <cellStyle name="Normal 2 5 2" xfId="1231" xr:uid="{00000000-0005-0000-0000-00002A030000}"/>
    <cellStyle name="Normal 2 5 3" xfId="1024" xr:uid="{00000000-0005-0000-0000-00002B030000}"/>
    <cellStyle name="Normal 2 6" xfId="374" xr:uid="{00000000-0005-0000-0000-00002C030000}"/>
    <cellStyle name="Normal 2 6 2" xfId="1826" xr:uid="{00000000-0005-0000-0000-00002D030000}"/>
    <cellStyle name="Normal 2 7" xfId="375" xr:uid="{00000000-0005-0000-0000-00002E030000}"/>
    <cellStyle name="Normal 2 7 2" xfId="1827" xr:uid="{00000000-0005-0000-0000-00002F030000}"/>
    <cellStyle name="Normal 2 8" xfId="376" xr:uid="{00000000-0005-0000-0000-000030030000}"/>
    <cellStyle name="Normal 2 8 2" xfId="1828" xr:uid="{00000000-0005-0000-0000-000031030000}"/>
    <cellStyle name="Normal 2 9" xfId="377" xr:uid="{00000000-0005-0000-0000-000032030000}"/>
    <cellStyle name="Normal 2 9 2" xfId="1829" xr:uid="{00000000-0005-0000-0000-000033030000}"/>
    <cellStyle name="Normal 2_Siste kvartal" xfId="378" xr:uid="{00000000-0005-0000-0000-000034030000}"/>
    <cellStyle name="Normal 20" xfId="379" xr:uid="{00000000-0005-0000-0000-000035030000}"/>
    <cellStyle name="Normal 20 2" xfId="1830" xr:uid="{00000000-0005-0000-0000-000036030000}"/>
    <cellStyle name="Normal 21" xfId="380" xr:uid="{00000000-0005-0000-0000-000037030000}"/>
    <cellStyle name="Normal 21 2" xfId="1831" xr:uid="{00000000-0005-0000-0000-000038030000}"/>
    <cellStyle name="Normal 22" xfId="381" xr:uid="{00000000-0005-0000-0000-000039030000}"/>
    <cellStyle name="Normal 22 2" xfId="1832" xr:uid="{00000000-0005-0000-0000-00003A030000}"/>
    <cellStyle name="Normal 23" xfId="382" xr:uid="{00000000-0005-0000-0000-00003B030000}"/>
    <cellStyle name="Normal 23 2" xfId="1833" xr:uid="{00000000-0005-0000-0000-00003C030000}"/>
    <cellStyle name="Normal 24" xfId="383" xr:uid="{00000000-0005-0000-0000-00003D030000}"/>
    <cellStyle name="Normal 24 2" xfId="1834" xr:uid="{00000000-0005-0000-0000-00003E030000}"/>
    <cellStyle name="Normal 25" xfId="384" xr:uid="{00000000-0005-0000-0000-00003F030000}"/>
    <cellStyle name="Normal 25 2" xfId="385" xr:uid="{00000000-0005-0000-0000-000040030000}"/>
    <cellStyle name="Normal 25 2 2" xfId="386" xr:uid="{00000000-0005-0000-0000-000041030000}"/>
    <cellStyle name="Normal 25 2 2 2" xfId="1234" xr:uid="{00000000-0005-0000-0000-000042030000}"/>
    <cellStyle name="Normal 25 2 3" xfId="1233" xr:uid="{00000000-0005-0000-0000-000043030000}"/>
    <cellStyle name="Normal 25 2 4" xfId="1027" xr:uid="{00000000-0005-0000-0000-000044030000}"/>
    <cellStyle name="Normal 25 3" xfId="387" xr:uid="{00000000-0005-0000-0000-000045030000}"/>
    <cellStyle name="Normal 25 3 2" xfId="1835" xr:uid="{00000000-0005-0000-0000-000046030000}"/>
    <cellStyle name="Normal 25 4" xfId="388" xr:uid="{00000000-0005-0000-0000-000047030000}"/>
    <cellStyle name="Normal 25 4 2" xfId="1235" xr:uid="{00000000-0005-0000-0000-000048030000}"/>
    <cellStyle name="Normal 25 5" xfId="1232" xr:uid="{00000000-0005-0000-0000-000049030000}"/>
    <cellStyle name="Normal 25 6" xfId="1026" xr:uid="{00000000-0005-0000-0000-00004A030000}"/>
    <cellStyle name="Normal 25_Siste kvartal" xfId="389" xr:uid="{00000000-0005-0000-0000-00004B030000}"/>
    <cellStyle name="Normal 26" xfId="390" xr:uid="{00000000-0005-0000-0000-00004C030000}"/>
    <cellStyle name="Normal 26 2" xfId="1836" xr:uid="{00000000-0005-0000-0000-00004D030000}"/>
    <cellStyle name="Normal 27" xfId="391" xr:uid="{00000000-0005-0000-0000-00004E030000}"/>
    <cellStyle name="Normal 27 2" xfId="1837" xr:uid="{00000000-0005-0000-0000-00004F030000}"/>
    <cellStyle name="Normal 28" xfId="392" xr:uid="{00000000-0005-0000-0000-000050030000}"/>
    <cellStyle name="Normal 28 2" xfId="1838" xr:uid="{00000000-0005-0000-0000-000051030000}"/>
    <cellStyle name="Normal 29" xfId="393" xr:uid="{00000000-0005-0000-0000-000052030000}"/>
    <cellStyle name="Normal 29 2" xfId="1839" xr:uid="{00000000-0005-0000-0000-000053030000}"/>
    <cellStyle name="Normal 3" xfId="394" xr:uid="{00000000-0005-0000-0000-000054030000}"/>
    <cellStyle name="Normal 3 10" xfId="395" xr:uid="{00000000-0005-0000-0000-000055030000}"/>
    <cellStyle name="Normal 3 10 2" xfId="1841" xr:uid="{00000000-0005-0000-0000-000056030000}"/>
    <cellStyle name="Normal 3 11" xfId="396" xr:uid="{00000000-0005-0000-0000-000057030000}"/>
    <cellStyle name="Normal 3 11 2" xfId="1842" xr:uid="{00000000-0005-0000-0000-000058030000}"/>
    <cellStyle name="Normal 3 12" xfId="397" xr:uid="{00000000-0005-0000-0000-000059030000}"/>
    <cellStyle name="Normal 3 12 2" xfId="1843" xr:uid="{00000000-0005-0000-0000-00005A030000}"/>
    <cellStyle name="Normal 3 13" xfId="398" xr:uid="{00000000-0005-0000-0000-00005B030000}"/>
    <cellStyle name="Normal 3 13 2" xfId="1844" xr:uid="{00000000-0005-0000-0000-00005C030000}"/>
    <cellStyle name="Normal 3 14" xfId="399" xr:uid="{00000000-0005-0000-0000-00005D030000}"/>
    <cellStyle name="Normal 3 14 2" xfId="1845" xr:uid="{00000000-0005-0000-0000-00005E030000}"/>
    <cellStyle name="Normal 3 15" xfId="400" xr:uid="{00000000-0005-0000-0000-00005F030000}"/>
    <cellStyle name="Normal 3 15 2" xfId="1846" xr:uid="{00000000-0005-0000-0000-000060030000}"/>
    <cellStyle name="Normal 3 16" xfId="401" xr:uid="{00000000-0005-0000-0000-000061030000}"/>
    <cellStyle name="Normal 3 16 2" xfId="1847" xr:uid="{00000000-0005-0000-0000-000062030000}"/>
    <cellStyle name="Normal 3 17" xfId="402" xr:uid="{00000000-0005-0000-0000-000063030000}"/>
    <cellStyle name="Normal 3 17 2" xfId="1848" xr:uid="{00000000-0005-0000-0000-000064030000}"/>
    <cellStyle name="Normal 3 18" xfId="403" xr:uid="{00000000-0005-0000-0000-000065030000}"/>
    <cellStyle name="Normal 3 18 2" xfId="1849" xr:uid="{00000000-0005-0000-0000-000066030000}"/>
    <cellStyle name="Normal 3 19" xfId="404" xr:uid="{00000000-0005-0000-0000-000067030000}"/>
    <cellStyle name="Normal 3 19 2" xfId="1850" xr:uid="{00000000-0005-0000-0000-000068030000}"/>
    <cellStyle name="Normal 3 2" xfId="405" xr:uid="{00000000-0005-0000-0000-000069030000}"/>
    <cellStyle name="Normal 3 2 2" xfId="406" xr:uid="{00000000-0005-0000-0000-00006A030000}"/>
    <cellStyle name="Normal 3 2 2 2" xfId="407" xr:uid="{00000000-0005-0000-0000-00006B030000}"/>
    <cellStyle name="Normal 3 2 2 2 2" xfId="408" xr:uid="{00000000-0005-0000-0000-00006C030000}"/>
    <cellStyle name="Normal 3 2 2 2 2 2" xfId="1545" xr:uid="{00000000-0005-0000-0000-00006D030000}"/>
    <cellStyle name="Normal 3 2 2 2 2 3" xfId="1240" xr:uid="{00000000-0005-0000-0000-00006E030000}"/>
    <cellStyle name="Normal 3 2 2 2 2 4" xfId="1854" xr:uid="{00000000-0005-0000-0000-00006F030000}"/>
    <cellStyle name="Normal 3 2 2 2 3" xfId="409" xr:uid="{00000000-0005-0000-0000-000070030000}"/>
    <cellStyle name="Normal 3 2 2 2 3 2" xfId="1546" xr:uid="{00000000-0005-0000-0000-000071030000}"/>
    <cellStyle name="Normal 3 2 2 2 3 3" xfId="1241" xr:uid="{00000000-0005-0000-0000-000072030000}"/>
    <cellStyle name="Normal 3 2 2 2 3 4" xfId="1855" xr:uid="{00000000-0005-0000-0000-000073030000}"/>
    <cellStyle name="Normal 3 2 2 2 4" xfId="1544" xr:uid="{00000000-0005-0000-0000-000074030000}"/>
    <cellStyle name="Normal 3 2 2 2 5" xfId="1239" xr:uid="{00000000-0005-0000-0000-000075030000}"/>
    <cellStyle name="Normal 3 2 2 2 6" xfId="1853" xr:uid="{00000000-0005-0000-0000-000076030000}"/>
    <cellStyle name="Normal 3 2 2 3" xfId="410" xr:uid="{00000000-0005-0000-0000-000077030000}"/>
    <cellStyle name="Normal 3 2 2 3 2" xfId="1856" xr:uid="{00000000-0005-0000-0000-000078030000}"/>
    <cellStyle name="Normal 3 2 2 4" xfId="411" xr:uid="{00000000-0005-0000-0000-000079030000}"/>
    <cellStyle name="Normal 3 2 2 4 2" xfId="412" xr:uid="{00000000-0005-0000-0000-00007A030000}"/>
    <cellStyle name="Normal 3 2 2 4 2 2" xfId="1548" xr:uid="{00000000-0005-0000-0000-00007B030000}"/>
    <cellStyle name="Normal 3 2 2 4 2 3" xfId="1243" xr:uid="{00000000-0005-0000-0000-00007C030000}"/>
    <cellStyle name="Normal 3 2 2 4 3" xfId="413" xr:uid="{00000000-0005-0000-0000-00007D030000}"/>
    <cellStyle name="Normal 3 2 2 4 3 2" xfId="1549" xr:uid="{00000000-0005-0000-0000-00007E030000}"/>
    <cellStyle name="Normal 3 2 2 4 3 3" xfId="1244" xr:uid="{00000000-0005-0000-0000-00007F030000}"/>
    <cellStyle name="Normal 3 2 2 4 4" xfId="1547" xr:uid="{00000000-0005-0000-0000-000080030000}"/>
    <cellStyle name="Normal 3 2 2 4 5" xfId="1242" xr:uid="{00000000-0005-0000-0000-000081030000}"/>
    <cellStyle name="Normal 3 2 2 4 6" xfId="1857" xr:uid="{00000000-0005-0000-0000-000082030000}"/>
    <cellStyle name="Normal 3 2 2 5" xfId="1238" xr:uid="{00000000-0005-0000-0000-000083030000}"/>
    <cellStyle name="Normal 3 2 2 6" xfId="1066" xr:uid="{00000000-0005-0000-0000-000084030000}"/>
    <cellStyle name="Normal 3 2 2 7" xfId="1852" xr:uid="{00000000-0005-0000-0000-000085030000}"/>
    <cellStyle name="Normal 3 2 3" xfId="414" xr:uid="{00000000-0005-0000-0000-000086030000}"/>
    <cellStyle name="Normal 3 2 3 2" xfId="415" xr:uid="{00000000-0005-0000-0000-000087030000}"/>
    <cellStyle name="Normal 3 2 3 2 2" xfId="1550" xr:uid="{00000000-0005-0000-0000-000088030000}"/>
    <cellStyle name="Normal 3 2 3 2 3" xfId="1245" xr:uid="{00000000-0005-0000-0000-000089030000}"/>
    <cellStyle name="Normal 3 2 3 2 4" xfId="1859" xr:uid="{00000000-0005-0000-0000-00008A030000}"/>
    <cellStyle name="Normal 3 2 3 3" xfId="416" xr:uid="{00000000-0005-0000-0000-00008B030000}"/>
    <cellStyle name="Normal 3 2 3 3 2" xfId="1551" xr:uid="{00000000-0005-0000-0000-00008C030000}"/>
    <cellStyle name="Normal 3 2 3 3 3" xfId="1246" xr:uid="{00000000-0005-0000-0000-00008D030000}"/>
    <cellStyle name="Normal 3 2 3 3 4" xfId="1860" xr:uid="{00000000-0005-0000-0000-00008E030000}"/>
    <cellStyle name="Normal 3 2 3 4" xfId="417" xr:uid="{00000000-0005-0000-0000-00008F030000}"/>
    <cellStyle name="Normal 3 2 3 4 2" xfId="1552" xr:uid="{00000000-0005-0000-0000-000090030000}"/>
    <cellStyle name="Normal 3 2 3 4 3" xfId="1247" xr:uid="{00000000-0005-0000-0000-000091030000}"/>
    <cellStyle name="Normal 3 2 3 4 4" xfId="1861" xr:uid="{00000000-0005-0000-0000-000092030000}"/>
    <cellStyle name="Normal 3 2 3 5" xfId="1858" xr:uid="{00000000-0005-0000-0000-000093030000}"/>
    <cellStyle name="Normal 3 2 4" xfId="418" xr:uid="{00000000-0005-0000-0000-000094030000}"/>
    <cellStyle name="Normal 3 2 4 2" xfId="1863" xr:uid="{00000000-0005-0000-0000-000095030000}"/>
    <cellStyle name="Normal 3 2 4 3" xfId="1862" xr:uid="{00000000-0005-0000-0000-000096030000}"/>
    <cellStyle name="Normal 3 2 5" xfId="419" xr:uid="{00000000-0005-0000-0000-000097030000}"/>
    <cellStyle name="Normal 3 2 5 2" xfId="420" xr:uid="{00000000-0005-0000-0000-000098030000}"/>
    <cellStyle name="Normal 3 2 5 2 2" xfId="1554" xr:uid="{00000000-0005-0000-0000-000099030000}"/>
    <cellStyle name="Normal 3 2 5 2 3" xfId="1249" xr:uid="{00000000-0005-0000-0000-00009A030000}"/>
    <cellStyle name="Normal 3 2 5 3" xfId="421" xr:uid="{00000000-0005-0000-0000-00009B030000}"/>
    <cellStyle name="Normal 3 2 5 3 2" xfId="1555" xr:uid="{00000000-0005-0000-0000-00009C030000}"/>
    <cellStyle name="Normal 3 2 5 3 3" xfId="1250" xr:uid="{00000000-0005-0000-0000-00009D030000}"/>
    <cellStyle name="Normal 3 2 5 4" xfId="1553" xr:uid="{00000000-0005-0000-0000-00009E030000}"/>
    <cellStyle name="Normal 3 2 5 5" xfId="1248" xr:uid="{00000000-0005-0000-0000-00009F030000}"/>
    <cellStyle name="Normal 3 2 5 6" xfId="1864" xr:uid="{00000000-0005-0000-0000-0000A0030000}"/>
    <cellStyle name="Normal 3 2 6" xfId="1237" xr:uid="{00000000-0005-0000-0000-0000A1030000}"/>
    <cellStyle name="Normal 3 2 7" xfId="1543" xr:uid="{00000000-0005-0000-0000-0000A2030000}"/>
    <cellStyle name="Normal 3 2 8" xfId="1014" xr:uid="{00000000-0005-0000-0000-0000A3030000}"/>
    <cellStyle name="Normal 3 2 9" xfId="1851" xr:uid="{00000000-0005-0000-0000-0000A4030000}"/>
    <cellStyle name="Normal 3 20" xfId="422" xr:uid="{00000000-0005-0000-0000-0000A5030000}"/>
    <cellStyle name="Normal 3 20 2" xfId="1865" xr:uid="{00000000-0005-0000-0000-0000A6030000}"/>
    <cellStyle name="Normal 3 21" xfId="423" xr:uid="{00000000-0005-0000-0000-0000A7030000}"/>
    <cellStyle name="Normal 3 21 2" xfId="1866" xr:uid="{00000000-0005-0000-0000-0000A8030000}"/>
    <cellStyle name="Normal 3 22" xfId="424" xr:uid="{00000000-0005-0000-0000-0000A9030000}"/>
    <cellStyle name="Normal 3 22 2" xfId="1867" xr:uid="{00000000-0005-0000-0000-0000AA030000}"/>
    <cellStyle name="Normal 3 23" xfId="425" xr:uid="{00000000-0005-0000-0000-0000AB030000}"/>
    <cellStyle name="Normal 3 23 2" xfId="1868" xr:uid="{00000000-0005-0000-0000-0000AC030000}"/>
    <cellStyle name="Normal 3 24" xfId="426" xr:uid="{00000000-0005-0000-0000-0000AD030000}"/>
    <cellStyle name="Normal 3 24 2" xfId="1869" xr:uid="{00000000-0005-0000-0000-0000AE030000}"/>
    <cellStyle name="Normal 3 25" xfId="427" xr:uid="{00000000-0005-0000-0000-0000AF030000}"/>
    <cellStyle name="Normal 3 25 2" xfId="1870" xr:uid="{00000000-0005-0000-0000-0000B0030000}"/>
    <cellStyle name="Normal 3 26" xfId="428" xr:uid="{00000000-0005-0000-0000-0000B1030000}"/>
    <cellStyle name="Normal 3 26 2" xfId="1871" xr:uid="{00000000-0005-0000-0000-0000B2030000}"/>
    <cellStyle name="Normal 3 27" xfId="429" xr:uid="{00000000-0005-0000-0000-0000B3030000}"/>
    <cellStyle name="Normal 3 27 2" xfId="1872" xr:uid="{00000000-0005-0000-0000-0000B4030000}"/>
    <cellStyle name="Normal 3 28" xfId="430" xr:uid="{00000000-0005-0000-0000-0000B5030000}"/>
    <cellStyle name="Normal 3 28 2" xfId="1873" xr:uid="{00000000-0005-0000-0000-0000B6030000}"/>
    <cellStyle name="Normal 3 29" xfId="431" xr:uid="{00000000-0005-0000-0000-0000B7030000}"/>
    <cellStyle name="Normal 3 29 2" xfId="432" xr:uid="{00000000-0005-0000-0000-0000B8030000}"/>
    <cellStyle name="Normal 3 29 2 2" xfId="433" xr:uid="{00000000-0005-0000-0000-0000B9030000}"/>
    <cellStyle name="Normal 3 29 2 2 2" xfId="1557" xr:uid="{00000000-0005-0000-0000-0000BA030000}"/>
    <cellStyle name="Normal 3 29 2 2 3" xfId="1252" xr:uid="{00000000-0005-0000-0000-0000BB030000}"/>
    <cellStyle name="Normal 3 29 2 3" xfId="1556" xr:uid="{00000000-0005-0000-0000-0000BC030000}"/>
    <cellStyle name="Normal 3 29 2 4" xfId="1251" xr:uid="{00000000-0005-0000-0000-0000BD030000}"/>
    <cellStyle name="Normal 3 29 2 5" xfId="1874" xr:uid="{00000000-0005-0000-0000-0000BE030000}"/>
    <cellStyle name="Normal 3 29 3" xfId="434" xr:uid="{00000000-0005-0000-0000-0000BF030000}"/>
    <cellStyle name="Normal 3 29 3 2" xfId="1558" xr:uid="{00000000-0005-0000-0000-0000C0030000}"/>
    <cellStyle name="Normal 3 29 3 3" xfId="1253" xr:uid="{00000000-0005-0000-0000-0000C1030000}"/>
    <cellStyle name="Normal 3 29 3 4" xfId="1875" xr:uid="{00000000-0005-0000-0000-0000C2030000}"/>
    <cellStyle name="Normal 3 29 4" xfId="435" xr:uid="{00000000-0005-0000-0000-0000C3030000}"/>
    <cellStyle name="Normal 3 29 4 2" xfId="1559" xr:uid="{00000000-0005-0000-0000-0000C4030000}"/>
    <cellStyle name="Normal 3 29 4 3" xfId="1254" xr:uid="{00000000-0005-0000-0000-0000C5030000}"/>
    <cellStyle name="Normal 3 29 5" xfId="436" xr:uid="{00000000-0005-0000-0000-0000C6030000}"/>
    <cellStyle name="Normal 3 29 5 2" xfId="1560" xr:uid="{00000000-0005-0000-0000-0000C7030000}"/>
    <cellStyle name="Normal 3 29 5 3" xfId="1255" xr:uid="{00000000-0005-0000-0000-0000C8030000}"/>
    <cellStyle name="Normal 3 3" xfId="437" xr:uid="{00000000-0005-0000-0000-0000C9030000}"/>
    <cellStyle name="Normal 3 3 2" xfId="438" xr:uid="{00000000-0005-0000-0000-0000CA030000}"/>
    <cellStyle name="Normal 3 3 2 2" xfId="439" xr:uid="{00000000-0005-0000-0000-0000CB030000}"/>
    <cellStyle name="Normal 3 3 2 2 2" xfId="1562" xr:uid="{00000000-0005-0000-0000-0000CC030000}"/>
    <cellStyle name="Normal 3 3 2 2 3" xfId="1258" xr:uid="{00000000-0005-0000-0000-0000CD030000}"/>
    <cellStyle name="Normal 3 3 2 2 4" xfId="1878" xr:uid="{00000000-0005-0000-0000-0000CE030000}"/>
    <cellStyle name="Normal 3 3 2 3" xfId="440" xr:uid="{00000000-0005-0000-0000-0000CF030000}"/>
    <cellStyle name="Normal 3 3 2 3 2" xfId="1563" xr:uid="{00000000-0005-0000-0000-0000D0030000}"/>
    <cellStyle name="Normal 3 3 2 3 3" xfId="1259" xr:uid="{00000000-0005-0000-0000-0000D1030000}"/>
    <cellStyle name="Normal 3 3 2 3 4" xfId="1879" xr:uid="{00000000-0005-0000-0000-0000D2030000}"/>
    <cellStyle name="Normal 3 3 2 4" xfId="1561" xr:uid="{00000000-0005-0000-0000-0000D3030000}"/>
    <cellStyle name="Normal 3 3 2 5" xfId="1257" xr:uid="{00000000-0005-0000-0000-0000D4030000}"/>
    <cellStyle name="Normal 3 3 2 6" xfId="1877" xr:uid="{00000000-0005-0000-0000-0000D5030000}"/>
    <cellStyle name="Normal 3 3 3" xfId="441" xr:uid="{00000000-0005-0000-0000-0000D6030000}"/>
    <cellStyle name="Normal 3 3 3 2" xfId="1880" xr:uid="{00000000-0005-0000-0000-0000D7030000}"/>
    <cellStyle name="Normal 3 3 4" xfId="442" xr:uid="{00000000-0005-0000-0000-0000D8030000}"/>
    <cellStyle name="Normal 3 3 4 2" xfId="443" xr:uid="{00000000-0005-0000-0000-0000D9030000}"/>
    <cellStyle name="Normal 3 3 4 2 2" xfId="1565" xr:uid="{00000000-0005-0000-0000-0000DA030000}"/>
    <cellStyle name="Normal 3 3 4 2 3" xfId="1261" xr:uid="{00000000-0005-0000-0000-0000DB030000}"/>
    <cellStyle name="Normal 3 3 4 3" xfId="444" xr:uid="{00000000-0005-0000-0000-0000DC030000}"/>
    <cellStyle name="Normal 3 3 4 3 2" xfId="1566" xr:uid="{00000000-0005-0000-0000-0000DD030000}"/>
    <cellStyle name="Normal 3 3 4 3 3" xfId="1262" xr:uid="{00000000-0005-0000-0000-0000DE030000}"/>
    <cellStyle name="Normal 3 3 4 4" xfId="1564" xr:uid="{00000000-0005-0000-0000-0000DF030000}"/>
    <cellStyle name="Normal 3 3 4 5" xfId="1260" xr:uid="{00000000-0005-0000-0000-0000E0030000}"/>
    <cellStyle name="Normal 3 3 4 6" xfId="1881" xr:uid="{00000000-0005-0000-0000-0000E1030000}"/>
    <cellStyle name="Normal 3 3 5" xfId="1256" xr:uid="{00000000-0005-0000-0000-0000E2030000}"/>
    <cellStyle name="Normal 3 3 6" xfId="1065" xr:uid="{00000000-0005-0000-0000-0000E3030000}"/>
    <cellStyle name="Normal 3 3 7" xfId="1876" xr:uid="{00000000-0005-0000-0000-0000E4030000}"/>
    <cellStyle name="Normal 3 30" xfId="445" xr:uid="{00000000-0005-0000-0000-0000E5030000}"/>
    <cellStyle name="Normal 3 30 2" xfId="446" xr:uid="{00000000-0005-0000-0000-0000E6030000}"/>
    <cellStyle name="Normal 3 30 2 2" xfId="1568" xr:uid="{00000000-0005-0000-0000-0000E7030000}"/>
    <cellStyle name="Normal 3 30 2 3" xfId="1264" xr:uid="{00000000-0005-0000-0000-0000E8030000}"/>
    <cellStyle name="Normal 3 30 3" xfId="447" xr:uid="{00000000-0005-0000-0000-0000E9030000}"/>
    <cellStyle name="Normal 3 30 3 2" xfId="1569" xr:uid="{00000000-0005-0000-0000-0000EA030000}"/>
    <cellStyle name="Normal 3 30 3 3" xfId="1265" xr:uid="{00000000-0005-0000-0000-0000EB030000}"/>
    <cellStyle name="Normal 3 30 4" xfId="1567" xr:uid="{00000000-0005-0000-0000-0000EC030000}"/>
    <cellStyle name="Normal 3 30 5" xfId="1263" xr:uid="{00000000-0005-0000-0000-0000ED030000}"/>
    <cellStyle name="Normal 3 30 6" xfId="1882" xr:uid="{00000000-0005-0000-0000-0000EE030000}"/>
    <cellStyle name="Normal 3 31" xfId="448" xr:uid="{00000000-0005-0000-0000-0000EF030000}"/>
    <cellStyle name="Normal 3 31 2" xfId="1883" xr:uid="{00000000-0005-0000-0000-0000F0030000}"/>
    <cellStyle name="Normal 3 32" xfId="449" xr:uid="{00000000-0005-0000-0000-0000F1030000}"/>
    <cellStyle name="Normal 3 32 2" xfId="450" xr:uid="{00000000-0005-0000-0000-0000F2030000}"/>
    <cellStyle name="Normal 3 32 2 2" xfId="1571" xr:uid="{00000000-0005-0000-0000-0000F3030000}"/>
    <cellStyle name="Normal 3 32 2 3" xfId="1267" xr:uid="{00000000-0005-0000-0000-0000F4030000}"/>
    <cellStyle name="Normal 3 32 3" xfId="451" xr:uid="{00000000-0005-0000-0000-0000F5030000}"/>
    <cellStyle name="Normal 3 32 3 2" xfId="1572" xr:uid="{00000000-0005-0000-0000-0000F6030000}"/>
    <cellStyle name="Normal 3 32 3 3" xfId="1268" xr:uid="{00000000-0005-0000-0000-0000F7030000}"/>
    <cellStyle name="Normal 3 32 4" xfId="1570" xr:uid="{00000000-0005-0000-0000-0000F8030000}"/>
    <cellStyle name="Normal 3 32 5" xfId="1266" xr:uid="{00000000-0005-0000-0000-0000F9030000}"/>
    <cellStyle name="Normal 3 33" xfId="1236" xr:uid="{00000000-0005-0000-0000-0000FA030000}"/>
    <cellStyle name="Normal 3 34" xfId="1542" xr:uid="{00000000-0005-0000-0000-0000FB030000}"/>
    <cellStyle name="Normal 3 35" xfId="1013" xr:uid="{00000000-0005-0000-0000-0000FC030000}"/>
    <cellStyle name="Normal 3 36" xfId="1840" xr:uid="{00000000-0005-0000-0000-0000FD030000}"/>
    <cellStyle name="Normal 3 4" xfId="452" xr:uid="{00000000-0005-0000-0000-0000FE030000}"/>
    <cellStyle name="Normal 3 4 2" xfId="1269" xr:uid="{00000000-0005-0000-0000-0000FF030000}"/>
    <cellStyle name="Normal 3 4 2 2" xfId="1885" xr:uid="{00000000-0005-0000-0000-000000040000}"/>
    <cellStyle name="Normal 3 4 2 3" xfId="1886" xr:uid="{00000000-0005-0000-0000-000001040000}"/>
    <cellStyle name="Normal 3 4 3" xfId="1028" xr:uid="{00000000-0005-0000-0000-000002040000}"/>
    <cellStyle name="Normal 3 4 3 2" xfId="1887" xr:uid="{00000000-0005-0000-0000-000003040000}"/>
    <cellStyle name="Normal 3 4 4" xfId="1888" xr:uid="{00000000-0005-0000-0000-000004040000}"/>
    <cellStyle name="Normal 3 4 5" xfId="1884" xr:uid="{00000000-0005-0000-0000-000005040000}"/>
    <cellStyle name="Normal 3 5" xfId="453" xr:uid="{00000000-0005-0000-0000-000006040000}"/>
    <cellStyle name="Normal 3 5 2" xfId="1889" xr:uid="{00000000-0005-0000-0000-000007040000}"/>
    <cellStyle name="Normal 3 6" xfId="454" xr:uid="{00000000-0005-0000-0000-000008040000}"/>
    <cellStyle name="Normal 3 6 2" xfId="1890" xr:uid="{00000000-0005-0000-0000-000009040000}"/>
    <cellStyle name="Normal 3 7" xfId="455" xr:uid="{00000000-0005-0000-0000-00000A040000}"/>
    <cellStyle name="Normal 3 7 2" xfId="1891" xr:uid="{00000000-0005-0000-0000-00000B040000}"/>
    <cellStyle name="Normal 3 8" xfId="456" xr:uid="{00000000-0005-0000-0000-00000C040000}"/>
    <cellStyle name="Normal 3 8 2" xfId="1892" xr:uid="{00000000-0005-0000-0000-00000D040000}"/>
    <cellStyle name="Normal 3 9" xfId="457" xr:uid="{00000000-0005-0000-0000-00000E040000}"/>
    <cellStyle name="Normal 3 9 2" xfId="1893" xr:uid="{00000000-0005-0000-0000-00000F040000}"/>
    <cellStyle name="Normal 30" xfId="458" xr:uid="{00000000-0005-0000-0000-000010040000}"/>
    <cellStyle name="Normal 30 2" xfId="1894" xr:uid="{00000000-0005-0000-0000-000011040000}"/>
    <cellStyle name="Normal 31" xfId="459" xr:uid="{00000000-0005-0000-0000-000012040000}"/>
    <cellStyle name="Normal 31 2" xfId="460" xr:uid="{00000000-0005-0000-0000-000013040000}"/>
    <cellStyle name="Normal 31 2 2" xfId="1895" xr:uid="{00000000-0005-0000-0000-000014040000}"/>
    <cellStyle name="Normal 31 3" xfId="1896" xr:uid="{00000000-0005-0000-0000-000015040000}"/>
    <cellStyle name="Normal 32" xfId="461" xr:uid="{00000000-0005-0000-0000-000016040000}"/>
    <cellStyle name="Normal 32 10" xfId="1270" xr:uid="{00000000-0005-0000-0000-000017040000}"/>
    <cellStyle name="Normal 32 11" xfId="1897" xr:uid="{00000000-0005-0000-0000-000018040000}"/>
    <cellStyle name="Normal 32 2" xfId="462" xr:uid="{00000000-0005-0000-0000-000019040000}"/>
    <cellStyle name="Normal 32 2 2" xfId="463" xr:uid="{00000000-0005-0000-0000-00001A040000}"/>
    <cellStyle name="Normal 32 2 2 2" xfId="464" xr:uid="{00000000-0005-0000-0000-00001B040000}"/>
    <cellStyle name="Normal 32 2 2 2 2" xfId="1576" xr:uid="{00000000-0005-0000-0000-00001C040000}"/>
    <cellStyle name="Normal 32 2 2 2 3" xfId="1273" xr:uid="{00000000-0005-0000-0000-00001D040000}"/>
    <cellStyle name="Normal 32 2 2 3" xfId="1575" xr:uid="{00000000-0005-0000-0000-00001E040000}"/>
    <cellStyle name="Normal 32 2 2 4" xfId="1272" xr:uid="{00000000-0005-0000-0000-00001F040000}"/>
    <cellStyle name="Normal 32 2 2 5" xfId="1899" xr:uid="{00000000-0005-0000-0000-000020040000}"/>
    <cellStyle name="Normal 32 2 3" xfId="465" xr:uid="{00000000-0005-0000-0000-000021040000}"/>
    <cellStyle name="Normal 32 2 3 2" xfId="466" xr:uid="{00000000-0005-0000-0000-000022040000}"/>
    <cellStyle name="Normal 32 2 3 2 2" xfId="1578" xr:uid="{00000000-0005-0000-0000-000023040000}"/>
    <cellStyle name="Normal 32 2 3 2 3" xfId="1275" xr:uid="{00000000-0005-0000-0000-000024040000}"/>
    <cellStyle name="Normal 32 2 3 3" xfId="1577" xr:uid="{00000000-0005-0000-0000-000025040000}"/>
    <cellStyle name="Normal 32 2 3 4" xfId="1274" xr:uid="{00000000-0005-0000-0000-000026040000}"/>
    <cellStyle name="Normal 32 2 3 5" xfId="1900" xr:uid="{00000000-0005-0000-0000-000027040000}"/>
    <cellStyle name="Normal 32 2 4" xfId="467" xr:uid="{00000000-0005-0000-0000-000028040000}"/>
    <cellStyle name="Normal 32 2 4 2" xfId="468" xr:uid="{00000000-0005-0000-0000-000029040000}"/>
    <cellStyle name="Normal 32 2 4 2 2" xfId="1580" xr:uid="{00000000-0005-0000-0000-00002A040000}"/>
    <cellStyle name="Normal 32 2 4 2 3" xfId="1277" xr:uid="{00000000-0005-0000-0000-00002B040000}"/>
    <cellStyle name="Normal 32 2 4 3" xfId="1579" xr:uid="{00000000-0005-0000-0000-00002C040000}"/>
    <cellStyle name="Normal 32 2 4 4" xfId="1276" xr:uid="{00000000-0005-0000-0000-00002D040000}"/>
    <cellStyle name="Normal 32 2 4 5" xfId="1901" xr:uid="{00000000-0005-0000-0000-00002E040000}"/>
    <cellStyle name="Normal 32 2 5" xfId="469" xr:uid="{00000000-0005-0000-0000-00002F040000}"/>
    <cellStyle name="Normal 32 2 5 2" xfId="1581" xr:uid="{00000000-0005-0000-0000-000030040000}"/>
    <cellStyle name="Normal 32 2 5 3" xfId="1278" xr:uid="{00000000-0005-0000-0000-000031040000}"/>
    <cellStyle name="Normal 32 2 6" xfId="470" xr:uid="{00000000-0005-0000-0000-000032040000}"/>
    <cellStyle name="Normal 32 2 6 2" xfId="1582" xr:uid="{00000000-0005-0000-0000-000033040000}"/>
    <cellStyle name="Normal 32 2 6 3" xfId="1279" xr:uid="{00000000-0005-0000-0000-000034040000}"/>
    <cellStyle name="Normal 32 2 7" xfId="1574" xr:uid="{00000000-0005-0000-0000-000035040000}"/>
    <cellStyle name="Normal 32 2 8" xfId="1271" xr:uid="{00000000-0005-0000-0000-000036040000}"/>
    <cellStyle name="Normal 32 2 9" xfId="1898" xr:uid="{00000000-0005-0000-0000-000037040000}"/>
    <cellStyle name="Normal 32 3" xfId="471" xr:uid="{00000000-0005-0000-0000-000038040000}"/>
    <cellStyle name="Normal 32 3 2" xfId="472" xr:uid="{00000000-0005-0000-0000-000039040000}"/>
    <cellStyle name="Normal 32 3 2 2" xfId="473" xr:uid="{00000000-0005-0000-0000-00003A040000}"/>
    <cellStyle name="Normal 32 3 2 2 2" xfId="1585" xr:uid="{00000000-0005-0000-0000-00003B040000}"/>
    <cellStyle name="Normal 32 3 2 2 3" xfId="1282" xr:uid="{00000000-0005-0000-0000-00003C040000}"/>
    <cellStyle name="Normal 32 3 2 3" xfId="1584" xr:uid="{00000000-0005-0000-0000-00003D040000}"/>
    <cellStyle name="Normal 32 3 2 4" xfId="1281" xr:uid="{00000000-0005-0000-0000-00003E040000}"/>
    <cellStyle name="Normal 32 3 3" xfId="474" xr:uid="{00000000-0005-0000-0000-00003F040000}"/>
    <cellStyle name="Normal 32 3 3 2" xfId="1586" xr:uid="{00000000-0005-0000-0000-000040040000}"/>
    <cellStyle name="Normal 32 3 3 3" xfId="1283" xr:uid="{00000000-0005-0000-0000-000041040000}"/>
    <cellStyle name="Normal 32 3 4" xfId="475" xr:uid="{00000000-0005-0000-0000-000042040000}"/>
    <cellStyle name="Normal 32 3 4 2" xfId="1587" xr:uid="{00000000-0005-0000-0000-000043040000}"/>
    <cellStyle name="Normal 32 3 4 3" xfId="1284" xr:uid="{00000000-0005-0000-0000-000044040000}"/>
    <cellStyle name="Normal 32 3 5" xfId="1583" xr:uid="{00000000-0005-0000-0000-000045040000}"/>
    <cellStyle name="Normal 32 3 6" xfId="1280" xr:uid="{00000000-0005-0000-0000-000046040000}"/>
    <cellStyle name="Normal 32 3 7" xfId="1902" xr:uid="{00000000-0005-0000-0000-000047040000}"/>
    <cellStyle name="Normal 32 4" xfId="476" xr:uid="{00000000-0005-0000-0000-000048040000}"/>
    <cellStyle name="Normal 32 4 2" xfId="477" xr:uid="{00000000-0005-0000-0000-000049040000}"/>
    <cellStyle name="Normal 32 4 2 2" xfId="1589" xr:uid="{00000000-0005-0000-0000-00004A040000}"/>
    <cellStyle name="Normal 32 4 2 3" xfId="1286" xr:uid="{00000000-0005-0000-0000-00004B040000}"/>
    <cellStyle name="Normal 32 4 3" xfId="1588" xr:uid="{00000000-0005-0000-0000-00004C040000}"/>
    <cellStyle name="Normal 32 4 4" xfId="1285" xr:uid="{00000000-0005-0000-0000-00004D040000}"/>
    <cellStyle name="Normal 32 4 5" xfId="1903" xr:uid="{00000000-0005-0000-0000-00004E040000}"/>
    <cellStyle name="Normal 32 5" xfId="478" xr:uid="{00000000-0005-0000-0000-00004F040000}"/>
    <cellStyle name="Normal 32 5 2" xfId="479" xr:uid="{00000000-0005-0000-0000-000050040000}"/>
    <cellStyle name="Normal 32 5 2 2" xfId="1591" xr:uid="{00000000-0005-0000-0000-000051040000}"/>
    <cellStyle name="Normal 32 5 2 3" xfId="1288" xr:uid="{00000000-0005-0000-0000-000052040000}"/>
    <cellStyle name="Normal 32 5 3" xfId="1590" xr:uid="{00000000-0005-0000-0000-000053040000}"/>
    <cellStyle name="Normal 32 5 4" xfId="1287" xr:uid="{00000000-0005-0000-0000-000054040000}"/>
    <cellStyle name="Normal 32 5 5" xfId="1904" xr:uid="{00000000-0005-0000-0000-000055040000}"/>
    <cellStyle name="Normal 32 6" xfId="480" xr:uid="{00000000-0005-0000-0000-000056040000}"/>
    <cellStyle name="Normal 32 6 2" xfId="481" xr:uid="{00000000-0005-0000-0000-000057040000}"/>
    <cellStyle name="Normal 32 6 2 2" xfId="1593" xr:uid="{00000000-0005-0000-0000-000058040000}"/>
    <cellStyle name="Normal 32 6 2 3" xfId="1290" xr:uid="{00000000-0005-0000-0000-000059040000}"/>
    <cellStyle name="Normal 32 6 3" xfId="1592" xr:uid="{00000000-0005-0000-0000-00005A040000}"/>
    <cellStyle name="Normal 32 6 4" xfId="1289" xr:uid="{00000000-0005-0000-0000-00005B040000}"/>
    <cellStyle name="Normal 32 7" xfId="482" xr:uid="{00000000-0005-0000-0000-00005C040000}"/>
    <cellStyle name="Normal 32 7 2" xfId="1594" xr:uid="{00000000-0005-0000-0000-00005D040000}"/>
    <cellStyle name="Normal 32 7 3" xfId="1291" xr:uid="{00000000-0005-0000-0000-00005E040000}"/>
    <cellStyle name="Normal 32 8" xfId="483" xr:uid="{00000000-0005-0000-0000-00005F040000}"/>
    <cellStyle name="Normal 32 8 2" xfId="1595" xr:uid="{00000000-0005-0000-0000-000060040000}"/>
    <cellStyle name="Normal 32 8 3" xfId="1292" xr:uid="{00000000-0005-0000-0000-000061040000}"/>
    <cellStyle name="Normal 32 9" xfId="1573" xr:uid="{00000000-0005-0000-0000-000062040000}"/>
    <cellStyle name="Normal 33" xfId="484" xr:uid="{00000000-0005-0000-0000-000063040000}"/>
    <cellStyle name="Normal 33 2" xfId="1905" xr:uid="{00000000-0005-0000-0000-000064040000}"/>
    <cellStyle name="Normal 34" xfId="485" xr:uid="{00000000-0005-0000-0000-000065040000}"/>
    <cellStyle name="Normal 34 10" xfId="1906" xr:uid="{00000000-0005-0000-0000-000066040000}"/>
    <cellStyle name="Normal 34 2" xfId="486" xr:uid="{00000000-0005-0000-0000-000067040000}"/>
    <cellStyle name="Normal 34 2 2" xfId="487" xr:uid="{00000000-0005-0000-0000-000068040000}"/>
    <cellStyle name="Normal 34 2 2 2" xfId="488" xr:uid="{00000000-0005-0000-0000-000069040000}"/>
    <cellStyle name="Normal 34 2 2 2 2" xfId="1599" xr:uid="{00000000-0005-0000-0000-00006A040000}"/>
    <cellStyle name="Normal 34 2 2 2 3" xfId="1296" xr:uid="{00000000-0005-0000-0000-00006B040000}"/>
    <cellStyle name="Normal 34 2 2 3" xfId="1598" xr:uid="{00000000-0005-0000-0000-00006C040000}"/>
    <cellStyle name="Normal 34 2 2 4" xfId="1295" xr:uid="{00000000-0005-0000-0000-00006D040000}"/>
    <cellStyle name="Normal 34 2 3" xfId="489" xr:uid="{00000000-0005-0000-0000-00006E040000}"/>
    <cellStyle name="Normal 34 2 3 2" xfId="1600" xr:uid="{00000000-0005-0000-0000-00006F040000}"/>
    <cellStyle name="Normal 34 2 3 3" xfId="1297" xr:uid="{00000000-0005-0000-0000-000070040000}"/>
    <cellStyle name="Normal 34 2 4" xfId="490" xr:uid="{00000000-0005-0000-0000-000071040000}"/>
    <cellStyle name="Normal 34 2 4 2" xfId="1601" xr:uid="{00000000-0005-0000-0000-000072040000}"/>
    <cellStyle name="Normal 34 2 4 3" xfId="1298" xr:uid="{00000000-0005-0000-0000-000073040000}"/>
    <cellStyle name="Normal 34 2 5" xfId="1597" xr:uid="{00000000-0005-0000-0000-000074040000}"/>
    <cellStyle name="Normal 34 2 6" xfId="1294" xr:uid="{00000000-0005-0000-0000-000075040000}"/>
    <cellStyle name="Normal 34 2 7" xfId="1907" xr:uid="{00000000-0005-0000-0000-000076040000}"/>
    <cellStyle name="Normal 34 3" xfId="491" xr:uid="{00000000-0005-0000-0000-000077040000}"/>
    <cellStyle name="Normal 34 3 2" xfId="492" xr:uid="{00000000-0005-0000-0000-000078040000}"/>
    <cellStyle name="Normal 34 3 2 2" xfId="1603" xr:uid="{00000000-0005-0000-0000-000079040000}"/>
    <cellStyle name="Normal 34 3 2 3" xfId="1300" xr:uid="{00000000-0005-0000-0000-00007A040000}"/>
    <cellStyle name="Normal 34 3 3" xfId="1602" xr:uid="{00000000-0005-0000-0000-00007B040000}"/>
    <cellStyle name="Normal 34 3 4" xfId="1299" xr:uid="{00000000-0005-0000-0000-00007C040000}"/>
    <cellStyle name="Normal 34 3 5" xfId="1908" xr:uid="{00000000-0005-0000-0000-00007D040000}"/>
    <cellStyle name="Normal 34 4" xfId="493" xr:uid="{00000000-0005-0000-0000-00007E040000}"/>
    <cellStyle name="Normal 34 4 2" xfId="494" xr:uid="{00000000-0005-0000-0000-00007F040000}"/>
    <cellStyle name="Normal 34 4 2 2" xfId="1605" xr:uid="{00000000-0005-0000-0000-000080040000}"/>
    <cellStyle name="Normal 34 4 2 3" xfId="1302" xr:uid="{00000000-0005-0000-0000-000081040000}"/>
    <cellStyle name="Normal 34 4 3" xfId="1604" xr:uid="{00000000-0005-0000-0000-000082040000}"/>
    <cellStyle name="Normal 34 4 4" xfId="1301" xr:uid="{00000000-0005-0000-0000-000083040000}"/>
    <cellStyle name="Normal 34 4 5" xfId="1909" xr:uid="{00000000-0005-0000-0000-000084040000}"/>
    <cellStyle name="Normal 34 5" xfId="495" xr:uid="{00000000-0005-0000-0000-000085040000}"/>
    <cellStyle name="Normal 34 5 2" xfId="496" xr:uid="{00000000-0005-0000-0000-000086040000}"/>
    <cellStyle name="Normal 34 5 2 2" xfId="1607" xr:uid="{00000000-0005-0000-0000-000087040000}"/>
    <cellStyle name="Normal 34 5 2 3" xfId="1304" xr:uid="{00000000-0005-0000-0000-000088040000}"/>
    <cellStyle name="Normal 34 5 3" xfId="1606" xr:uid="{00000000-0005-0000-0000-000089040000}"/>
    <cellStyle name="Normal 34 5 4" xfId="1303" xr:uid="{00000000-0005-0000-0000-00008A040000}"/>
    <cellStyle name="Normal 34 6" xfId="497" xr:uid="{00000000-0005-0000-0000-00008B040000}"/>
    <cellStyle name="Normal 34 6 2" xfId="1608" xr:uid="{00000000-0005-0000-0000-00008C040000}"/>
    <cellStyle name="Normal 34 6 3" xfId="1305" xr:uid="{00000000-0005-0000-0000-00008D040000}"/>
    <cellStyle name="Normal 34 7" xfId="498" xr:uid="{00000000-0005-0000-0000-00008E040000}"/>
    <cellStyle name="Normal 34 7 2" xfId="1609" xr:uid="{00000000-0005-0000-0000-00008F040000}"/>
    <cellStyle name="Normal 34 7 3" xfId="1306" xr:uid="{00000000-0005-0000-0000-000090040000}"/>
    <cellStyle name="Normal 34 8" xfId="1596" xr:uid="{00000000-0005-0000-0000-000091040000}"/>
    <cellStyle name="Normal 34 9" xfId="1293" xr:uid="{00000000-0005-0000-0000-000092040000}"/>
    <cellStyle name="Normal 35" xfId="499" xr:uid="{00000000-0005-0000-0000-000093040000}"/>
    <cellStyle name="Normal 35 2" xfId="1910" xr:uid="{00000000-0005-0000-0000-000094040000}"/>
    <cellStyle name="Normal 36" xfId="500" xr:uid="{00000000-0005-0000-0000-000095040000}"/>
    <cellStyle name="Normal 36 2" xfId="501" xr:uid="{00000000-0005-0000-0000-000096040000}"/>
    <cellStyle name="Normal 37" xfId="502" xr:uid="{00000000-0005-0000-0000-000097040000}"/>
    <cellStyle name="Normal 37 2" xfId="503" xr:uid="{00000000-0005-0000-0000-000098040000}"/>
    <cellStyle name="Normal 38" xfId="504" xr:uid="{00000000-0005-0000-0000-000099040000}"/>
    <cellStyle name="Normal 38 2" xfId="505" xr:uid="{00000000-0005-0000-0000-00009A040000}"/>
    <cellStyle name="Normal 39" xfId="506" xr:uid="{00000000-0005-0000-0000-00009B040000}"/>
    <cellStyle name="Normal 39 2" xfId="507" xr:uid="{00000000-0005-0000-0000-00009C040000}"/>
    <cellStyle name="Normal 39 3" xfId="508" xr:uid="{00000000-0005-0000-0000-00009D040000}"/>
    <cellStyle name="Normal 4" xfId="509" xr:uid="{00000000-0005-0000-0000-00009E040000}"/>
    <cellStyle name="Normal 4 10" xfId="1015" xr:uid="{00000000-0005-0000-0000-00009F040000}"/>
    <cellStyle name="Normal 4 2" xfId="510" xr:uid="{00000000-0005-0000-0000-0000A0040000}"/>
    <cellStyle name="Normal 4 2 2" xfId="511" xr:uid="{00000000-0005-0000-0000-0000A1040000}"/>
    <cellStyle name="Normal 4 2 2 2" xfId="1309" xr:uid="{00000000-0005-0000-0000-0000A2040000}"/>
    <cellStyle name="Normal 4 2 2 3" xfId="1912" xr:uid="{00000000-0005-0000-0000-0000A3040000}"/>
    <cellStyle name="Normal 4 2 2 4" xfId="1911" xr:uid="{00000000-0005-0000-0000-0000A4040000}"/>
    <cellStyle name="Normal 4 2 3" xfId="512" xr:uid="{00000000-0005-0000-0000-0000A5040000}"/>
    <cellStyle name="Normal 4 2 4" xfId="513" xr:uid="{00000000-0005-0000-0000-0000A6040000}"/>
    <cellStyle name="Normal 4 2 4 2" xfId="1310" xr:uid="{00000000-0005-0000-0000-0000A7040000}"/>
    <cellStyle name="Normal 4 2 5" xfId="1308" xr:uid="{00000000-0005-0000-0000-0000A8040000}"/>
    <cellStyle name="Normal 4 2 6" xfId="1067" xr:uid="{00000000-0005-0000-0000-0000A9040000}"/>
    <cellStyle name="Normal 4 3" xfId="514" xr:uid="{00000000-0005-0000-0000-0000AA040000}"/>
    <cellStyle name="Normal 4 3 2" xfId="1311" xr:uid="{00000000-0005-0000-0000-0000AB040000}"/>
    <cellStyle name="Normal 4 3 2 2" xfId="1914" xr:uid="{00000000-0005-0000-0000-0000AC040000}"/>
    <cellStyle name="Normal 4 3 2 3" xfId="1915" xr:uid="{00000000-0005-0000-0000-0000AD040000}"/>
    <cellStyle name="Normal 4 3 3" xfId="1029" xr:uid="{00000000-0005-0000-0000-0000AE040000}"/>
    <cellStyle name="Normal 4 3 4" xfId="1913" xr:uid="{00000000-0005-0000-0000-0000AF040000}"/>
    <cellStyle name="Normal 4 4" xfId="515" xr:uid="{00000000-0005-0000-0000-0000B0040000}"/>
    <cellStyle name="Normal 4 4 2" xfId="1916" xr:uid="{00000000-0005-0000-0000-0000B1040000}"/>
    <cellStyle name="Normal 4 5" xfId="516" xr:uid="{00000000-0005-0000-0000-0000B2040000}"/>
    <cellStyle name="Normal 4 5 2" xfId="1917" xr:uid="{00000000-0005-0000-0000-0000B3040000}"/>
    <cellStyle name="Normal 4 6" xfId="517" xr:uid="{00000000-0005-0000-0000-0000B4040000}"/>
    <cellStyle name="Normal 4 6 2" xfId="518" xr:uid="{00000000-0005-0000-0000-0000B5040000}"/>
    <cellStyle name="Normal 4 6 2 2" xfId="1312" xr:uid="{00000000-0005-0000-0000-0000B6040000}"/>
    <cellStyle name="Normal 4 6 3" xfId="1918" xr:uid="{00000000-0005-0000-0000-0000B7040000}"/>
    <cellStyle name="Normal 4 7" xfId="519" xr:uid="{00000000-0005-0000-0000-0000B8040000}"/>
    <cellStyle name="Normal 4 8" xfId="520" xr:uid="{00000000-0005-0000-0000-0000B9040000}"/>
    <cellStyle name="Normal 4 8 2" xfId="1313" xr:uid="{00000000-0005-0000-0000-0000BA040000}"/>
    <cellStyle name="Normal 4 9" xfId="1307" xr:uid="{00000000-0005-0000-0000-0000BB040000}"/>
    <cellStyle name="Normal 40" xfId="521" xr:uid="{00000000-0005-0000-0000-0000BC040000}"/>
    <cellStyle name="Normal 40 2" xfId="522" xr:uid="{00000000-0005-0000-0000-0000BD040000}"/>
    <cellStyle name="Normal 41" xfId="523" xr:uid="{00000000-0005-0000-0000-0000BE040000}"/>
    <cellStyle name="Normal 41 2" xfId="524" xr:uid="{00000000-0005-0000-0000-0000BF040000}"/>
    <cellStyle name="Normal 41 2 2" xfId="525" xr:uid="{00000000-0005-0000-0000-0000C0040000}"/>
    <cellStyle name="Normal 41 2 3" xfId="526" xr:uid="{00000000-0005-0000-0000-0000C1040000}"/>
    <cellStyle name="Normal 41 3" xfId="1919" xr:uid="{00000000-0005-0000-0000-0000C2040000}"/>
    <cellStyle name="Normal 42" xfId="527" xr:uid="{00000000-0005-0000-0000-0000C3040000}"/>
    <cellStyle name="Normal 42 2" xfId="528" xr:uid="{00000000-0005-0000-0000-0000C4040000}"/>
    <cellStyle name="Normal 42 2 2" xfId="1920" xr:uid="{00000000-0005-0000-0000-0000C5040000}"/>
    <cellStyle name="Normal 42 3" xfId="529" xr:uid="{00000000-0005-0000-0000-0000C6040000}"/>
    <cellStyle name="Normal 42 4" xfId="530" xr:uid="{00000000-0005-0000-0000-0000C7040000}"/>
    <cellStyle name="Normal 43" xfId="531" xr:uid="{00000000-0005-0000-0000-0000C8040000}"/>
    <cellStyle name="Normal 43 2" xfId="532" xr:uid="{00000000-0005-0000-0000-0000C9040000}"/>
    <cellStyle name="Normal 43 2 2" xfId="533" xr:uid="{00000000-0005-0000-0000-0000CA040000}"/>
    <cellStyle name="Normal 43 2 3" xfId="534" xr:uid="{00000000-0005-0000-0000-0000CB040000}"/>
    <cellStyle name="Normal 43 3" xfId="1921" xr:uid="{00000000-0005-0000-0000-0000CC040000}"/>
    <cellStyle name="Normal 44" xfId="535" xr:uid="{00000000-0005-0000-0000-0000CD040000}"/>
    <cellStyle name="Normal 44 2" xfId="536" xr:uid="{00000000-0005-0000-0000-0000CE040000}"/>
    <cellStyle name="Normal 44 2 2" xfId="537" xr:uid="{00000000-0005-0000-0000-0000CF040000}"/>
    <cellStyle name="Normal 44 2 3" xfId="538" xr:uid="{00000000-0005-0000-0000-0000D0040000}"/>
    <cellStyle name="Normal 44 3" xfId="1922" xr:uid="{00000000-0005-0000-0000-0000D1040000}"/>
    <cellStyle name="Normal 45" xfId="539" xr:uid="{00000000-0005-0000-0000-0000D2040000}"/>
    <cellStyle name="Normal 45 2" xfId="540" xr:uid="{00000000-0005-0000-0000-0000D3040000}"/>
    <cellStyle name="Normal 45 2 2" xfId="541" xr:uid="{00000000-0005-0000-0000-0000D4040000}"/>
    <cellStyle name="Normal 45 2 2 2" xfId="542" xr:uid="{00000000-0005-0000-0000-0000D5040000}"/>
    <cellStyle name="Normal 45 2 2 2 2" xfId="1611" xr:uid="{00000000-0005-0000-0000-0000D6040000}"/>
    <cellStyle name="Normal 45 2 2 2 3" xfId="1315" xr:uid="{00000000-0005-0000-0000-0000D7040000}"/>
    <cellStyle name="Normal 45 2 2 3" xfId="1610" xr:uid="{00000000-0005-0000-0000-0000D8040000}"/>
    <cellStyle name="Normal 45 2 2 4" xfId="1314" xr:uid="{00000000-0005-0000-0000-0000D9040000}"/>
    <cellStyle name="Normal 45 2 3" xfId="543" xr:uid="{00000000-0005-0000-0000-0000DA040000}"/>
    <cellStyle name="Normal 45 2 4" xfId="544" xr:uid="{00000000-0005-0000-0000-0000DB040000}"/>
    <cellStyle name="Normal 45 2 4 2" xfId="1612" xr:uid="{00000000-0005-0000-0000-0000DC040000}"/>
    <cellStyle name="Normal 45 2 4 3" xfId="1316" xr:uid="{00000000-0005-0000-0000-0000DD040000}"/>
    <cellStyle name="Normal 45 3" xfId="545" xr:uid="{00000000-0005-0000-0000-0000DE040000}"/>
    <cellStyle name="Normal 46" xfId="546" xr:uid="{00000000-0005-0000-0000-0000DF040000}"/>
    <cellStyle name="Normal 46 2" xfId="547" xr:uid="{00000000-0005-0000-0000-0000E0040000}"/>
    <cellStyle name="Normal 46 3" xfId="548" xr:uid="{00000000-0005-0000-0000-0000E1040000}"/>
    <cellStyle name="Normal 47" xfId="549" xr:uid="{00000000-0005-0000-0000-0000E2040000}"/>
    <cellStyle name="Normal 47 2" xfId="550" xr:uid="{00000000-0005-0000-0000-0000E3040000}"/>
    <cellStyle name="Normal 47 3" xfId="551" xr:uid="{00000000-0005-0000-0000-0000E4040000}"/>
    <cellStyle name="Normal 48" xfId="552" xr:uid="{00000000-0005-0000-0000-0000E5040000}"/>
    <cellStyle name="Normal 48 2" xfId="553" xr:uid="{00000000-0005-0000-0000-0000E6040000}"/>
    <cellStyle name="Normal 48 3" xfId="554" xr:uid="{00000000-0005-0000-0000-0000E7040000}"/>
    <cellStyle name="Normal 49" xfId="555" xr:uid="{00000000-0005-0000-0000-0000E8040000}"/>
    <cellStyle name="Normal 49 2" xfId="556" xr:uid="{00000000-0005-0000-0000-0000E9040000}"/>
    <cellStyle name="Normal 49 3" xfId="557" xr:uid="{00000000-0005-0000-0000-0000EA040000}"/>
    <cellStyle name="Normal 5" xfId="558" xr:uid="{00000000-0005-0000-0000-0000EB040000}"/>
    <cellStyle name="Normal 5 2" xfId="559" xr:uid="{00000000-0005-0000-0000-0000EC040000}"/>
    <cellStyle name="Normal 5 2 2" xfId="1923" xr:uid="{00000000-0005-0000-0000-0000ED040000}"/>
    <cellStyle name="Normal 5 3" xfId="560" xr:uid="{00000000-0005-0000-0000-0000EE040000}"/>
    <cellStyle name="Normal 5 3 2" xfId="1317" xr:uid="{00000000-0005-0000-0000-0000EF040000}"/>
    <cellStyle name="Normal 5 3 3" xfId="1030" xr:uid="{00000000-0005-0000-0000-0000F0040000}"/>
    <cellStyle name="Normal 5 4" xfId="561" xr:uid="{00000000-0005-0000-0000-0000F1040000}"/>
    <cellStyle name="Normal 5 5" xfId="562" xr:uid="{00000000-0005-0000-0000-0000F2040000}"/>
    <cellStyle name="Normal 50" xfId="563" xr:uid="{00000000-0005-0000-0000-0000F3040000}"/>
    <cellStyle name="Normal 50 2" xfId="564" xr:uid="{00000000-0005-0000-0000-0000F4040000}"/>
    <cellStyle name="Normal 50 3" xfId="565" xr:uid="{00000000-0005-0000-0000-0000F5040000}"/>
    <cellStyle name="Normal 51" xfId="566" xr:uid="{00000000-0005-0000-0000-0000F6040000}"/>
    <cellStyle name="Normal 51 2" xfId="567" xr:uid="{00000000-0005-0000-0000-0000F7040000}"/>
    <cellStyle name="Normal 51 3" xfId="568" xr:uid="{00000000-0005-0000-0000-0000F8040000}"/>
    <cellStyle name="Normal 52" xfId="569" xr:uid="{00000000-0005-0000-0000-0000F9040000}"/>
    <cellStyle name="Normal 52 2" xfId="570" xr:uid="{00000000-0005-0000-0000-0000FA040000}"/>
    <cellStyle name="Normal 52 3" xfId="571" xr:uid="{00000000-0005-0000-0000-0000FB040000}"/>
    <cellStyle name="Normal 53" xfId="572" xr:uid="{00000000-0005-0000-0000-0000FC040000}"/>
    <cellStyle name="Normal 53 2" xfId="573" xr:uid="{00000000-0005-0000-0000-0000FD040000}"/>
    <cellStyle name="Normal 53 3" xfId="574" xr:uid="{00000000-0005-0000-0000-0000FE040000}"/>
    <cellStyle name="Normal 54" xfId="575" xr:uid="{00000000-0005-0000-0000-0000FF040000}"/>
    <cellStyle name="Normal 54 2" xfId="576" xr:uid="{00000000-0005-0000-0000-000000050000}"/>
    <cellStyle name="Normal 54 3" xfId="577" xr:uid="{00000000-0005-0000-0000-000001050000}"/>
    <cellStyle name="Normal 55" xfId="578" xr:uid="{00000000-0005-0000-0000-000002050000}"/>
    <cellStyle name="Normal 55 2" xfId="579" xr:uid="{00000000-0005-0000-0000-000003050000}"/>
    <cellStyle name="Normal 55 3" xfId="580" xr:uid="{00000000-0005-0000-0000-000004050000}"/>
    <cellStyle name="Normal 56" xfId="581" xr:uid="{00000000-0005-0000-0000-000005050000}"/>
    <cellStyle name="Normal 56 2" xfId="582" xr:uid="{00000000-0005-0000-0000-000006050000}"/>
    <cellStyle name="Normal 56 3" xfId="583" xr:uid="{00000000-0005-0000-0000-000007050000}"/>
    <cellStyle name="Normal 57" xfId="584" xr:uid="{00000000-0005-0000-0000-000008050000}"/>
    <cellStyle name="Normal 57 2" xfId="585" xr:uid="{00000000-0005-0000-0000-000009050000}"/>
    <cellStyle name="Normal 57 3" xfId="586" xr:uid="{00000000-0005-0000-0000-00000A050000}"/>
    <cellStyle name="Normal 58" xfId="587" xr:uid="{00000000-0005-0000-0000-00000B050000}"/>
    <cellStyle name="Normal 58 2" xfId="588" xr:uid="{00000000-0005-0000-0000-00000C050000}"/>
    <cellStyle name="Normal 58 3" xfId="589" xr:uid="{00000000-0005-0000-0000-00000D050000}"/>
    <cellStyle name="Normal 59" xfId="590" xr:uid="{00000000-0005-0000-0000-00000E050000}"/>
    <cellStyle name="Normal 59 2" xfId="591" xr:uid="{00000000-0005-0000-0000-00000F050000}"/>
    <cellStyle name="Normal 59 3" xfId="592" xr:uid="{00000000-0005-0000-0000-000010050000}"/>
    <cellStyle name="Normal 6" xfId="593" xr:uid="{00000000-0005-0000-0000-000011050000}"/>
    <cellStyle name="Normal 6 10" xfId="594" xr:uid="{00000000-0005-0000-0000-000012050000}"/>
    <cellStyle name="Normal 6 10 2" xfId="1925" xr:uid="{00000000-0005-0000-0000-000013050000}"/>
    <cellStyle name="Normal 6 11" xfId="595" xr:uid="{00000000-0005-0000-0000-000014050000}"/>
    <cellStyle name="Normal 6 11 2" xfId="1926" xr:uid="{00000000-0005-0000-0000-000015050000}"/>
    <cellStyle name="Normal 6 12" xfId="596" xr:uid="{00000000-0005-0000-0000-000016050000}"/>
    <cellStyle name="Normal 6 12 2" xfId="1927" xr:uid="{00000000-0005-0000-0000-000017050000}"/>
    <cellStyle name="Normal 6 13" xfId="597" xr:uid="{00000000-0005-0000-0000-000018050000}"/>
    <cellStyle name="Normal 6 13 2" xfId="1928" xr:uid="{00000000-0005-0000-0000-000019050000}"/>
    <cellStyle name="Normal 6 14" xfId="598" xr:uid="{00000000-0005-0000-0000-00001A050000}"/>
    <cellStyle name="Normal 6 14 2" xfId="1929" xr:uid="{00000000-0005-0000-0000-00001B050000}"/>
    <cellStyle name="Normal 6 15" xfId="599" xr:uid="{00000000-0005-0000-0000-00001C050000}"/>
    <cellStyle name="Normal 6 15 2" xfId="1930" xr:uid="{00000000-0005-0000-0000-00001D050000}"/>
    <cellStyle name="Normal 6 16" xfId="600" xr:uid="{00000000-0005-0000-0000-00001E050000}"/>
    <cellStyle name="Normal 6 16 2" xfId="1931" xr:uid="{00000000-0005-0000-0000-00001F050000}"/>
    <cellStyle name="Normal 6 17" xfId="601" xr:uid="{00000000-0005-0000-0000-000020050000}"/>
    <cellStyle name="Normal 6 17 2" xfId="1932" xr:uid="{00000000-0005-0000-0000-000021050000}"/>
    <cellStyle name="Normal 6 18" xfId="602" xr:uid="{00000000-0005-0000-0000-000022050000}"/>
    <cellStyle name="Normal 6 18 2" xfId="1933" xr:uid="{00000000-0005-0000-0000-000023050000}"/>
    <cellStyle name="Normal 6 19" xfId="603" xr:uid="{00000000-0005-0000-0000-000024050000}"/>
    <cellStyle name="Normal 6 19 2" xfId="1934" xr:uid="{00000000-0005-0000-0000-000025050000}"/>
    <cellStyle name="Normal 6 2" xfId="604" xr:uid="{00000000-0005-0000-0000-000026050000}"/>
    <cellStyle name="Normal 6 2 2" xfId="605" xr:uid="{00000000-0005-0000-0000-000027050000}"/>
    <cellStyle name="Normal 6 2 2 2" xfId="606" xr:uid="{00000000-0005-0000-0000-000028050000}"/>
    <cellStyle name="Normal 6 2 2 2 2" xfId="1615" xr:uid="{00000000-0005-0000-0000-000029050000}"/>
    <cellStyle name="Normal 6 2 2 2 3" xfId="1321" xr:uid="{00000000-0005-0000-0000-00002A050000}"/>
    <cellStyle name="Normal 6 2 2 2 4" xfId="1937" xr:uid="{00000000-0005-0000-0000-00002B050000}"/>
    <cellStyle name="Normal 6 2 2 3" xfId="607" xr:uid="{00000000-0005-0000-0000-00002C050000}"/>
    <cellStyle name="Normal 6 2 2 3 2" xfId="1616" xr:uid="{00000000-0005-0000-0000-00002D050000}"/>
    <cellStyle name="Normal 6 2 2 3 3" xfId="1322" xr:uid="{00000000-0005-0000-0000-00002E050000}"/>
    <cellStyle name="Normal 6 2 2 3 4" xfId="1938" xr:uid="{00000000-0005-0000-0000-00002F050000}"/>
    <cellStyle name="Normal 6 2 2 4" xfId="1614" xr:uid="{00000000-0005-0000-0000-000030050000}"/>
    <cellStyle name="Normal 6 2 2 5" xfId="1320" xr:uid="{00000000-0005-0000-0000-000031050000}"/>
    <cellStyle name="Normal 6 2 2 6" xfId="1936" xr:uid="{00000000-0005-0000-0000-000032050000}"/>
    <cellStyle name="Normal 6 2 3" xfId="608" xr:uid="{00000000-0005-0000-0000-000033050000}"/>
    <cellStyle name="Normal 6 2 3 2" xfId="1939" xr:uid="{00000000-0005-0000-0000-000034050000}"/>
    <cellStyle name="Normal 6 2 4" xfId="609" xr:uid="{00000000-0005-0000-0000-000035050000}"/>
    <cellStyle name="Normal 6 2 4 2" xfId="610" xr:uid="{00000000-0005-0000-0000-000036050000}"/>
    <cellStyle name="Normal 6 2 4 2 2" xfId="1618" xr:uid="{00000000-0005-0000-0000-000037050000}"/>
    <cellStyle name="Normal 6 2 4 2 3" xfId="1324" xr:uid="{00000000-0005-0000-0000-000038050000}"/>
    <cellStyle name="Normal 6 2 4 3" xfId="611" xr:uid="{00000000-0005-0000-0000-000039050000}"/>
    <cellStyle name="Normal 6 2 4 3 2" xfId="1619" xr:uid="{00000000-0005-0000-0000-00003A050000}"/>
    <cellStyle name="Normal 6 2 4 3 3" xfId="1325" xr:uid="{00000000-0005-0000-0000-00003B050000}"/>
    <cellStyle name="Normal 6 2 4 4" xfId="1617" xr:uid="{00000000-0005-0000-0000-00003C050000}"/>
    <cellStyle name="Normal 6 2 4 5" xfId="1323" xr:uid="{00000000-0005-0000-0000-00003D050000}"/>
    <cellStyle name="Normal 6 2 4 6" xfId="1940" xr:uid="{00000000-0005-0000-0000-00003E050000}"/>
    <cellStyle name="Normal 6 2 5" xfId="1319" xr:uid="{00000000-0005-0000-0000-00003F050000}"/>
    <cellStyle name="Normal 6 2 6" xfId="1068" xr:uid="{00000000-0005-0000-0000-000040050000}"/>
    <cellStyle name="Normal 6 2 7" xfId="1935" xr:uid="{00000000-0005-0000-0000-000041050000}"/>
    <cellStyle name="Normal 6 20" xfId="612" xr:uid="{00000000-0005-0000-0000-000042050000}"/>
    <cellStyle name="Normal 6 21" xfId="613" xr:uid="{00000000-0005-0000-0000-000043050000}"/>
    <cellStyle name="Normal 6 21 2" xfId="614" xr:uid="{00000000-0005-0000-0000-000044050000}"/>
    <cellStyle name="Normal 6 21 2 2" xfId="615" xr:uid="{00000000-0005-0000-0000-000045050000}"/>
    <cellStyle name="Normal 6 21 2 2 2" xfId="616" xr:uid="{00000000-0005-0000-0000-000046050000}"/>
    <cellStyle name="Normal 6 21 2 2 2 2" xfId="1623" xr:uid="{00000000-0005-0000-0000-000047050000}"/>
    <cellStyle name="Normal 6 21 2 2 2 3" xfId="1329" xr:uid="{00000000-0005-0000-0000-000048050000}"/>
    <cellStyle name="Normal 6 21 2 2 3" xfId="1622" xr:uid="{00000000-0005-0000-0000-000049050000}"/>
    <cellStyle name="Normal 6 21 2 2 4" xfId="1328" xr:uid="{00000000-0005-0000-0000-00004A050000}"/>
    <cellStyle name="Normal 6 21 2 3" xfId="617" xr:uid="{00000000-0005-0000-0000-00004B050000}"/>
    <cellStyle name="Normal 6 21 2 3 2" xfId="1624" xr:uid="{00000000-0005-0000-0000-00004C050000}"/>
    <cellStyle name="Normal 6 21 2 3 3" xfId="1330" xr:uid="{00000000-0005-0000-0000-00004D050000}"/>
    <cellStyle name="Normal 6 21 2 4" xfId="618" xr:uid="{00000000-0005-0000-0000-00004E050000}"/>
    <cellStyle name="Normal 6 21 2 4 2" xfId="1625" xr:uid="{00000000-0005-0000-0000-00004F050000}"/>
    <cellStyle name="Normal 6 21 2 4 3" xfId="1331" xr:uid="{00000000-0005-0000-0000-000050050000}"/>
    <cellStyle name="Normal 6 21 2 5" xfId="1621" xr:uid="{00000000-0005-0000-0000-000051050000}"/>
    <cellStyle name="Normal 6 21 2 6" xfId="1327" xr:uid="{00000000-0005-0000-0000-000052050000}"/>
    <cellStyle name="Normal 6 21 2 7" xfId="1942" xr:uid="{00000000-0005-0000-0000-000053050000}"/>
    <cellStyle name="Normal 6 21 3" xfId="619" xr:uid="{00000000-0005-0000-0000-000054050000}"/>
    <cellStyle name="Normal 6 21 3 2" xfId="620" xr:uid="{00000000-0005-0000-0000-000055050000}"/>
    <cellStyle name="Normal 6 21 3 2 2" xfId="1627" xr:uid="{00000000-0005-0000-0000-000056050000}"/>
    <cellStyle name="Normal 6 21 3 2 3" xfId="1333" xr:uid="{00000000-0005-0000-0000-000057050000}"/>
    <cellStyle name="Normal 6 21 3 3" xfId="1626" xr:uid="{00000000-0005-0000-0000-000058050000}"/>
    <cellStyle name="Normal 6 21 3 4" xfId="1332" xr:uid="{00000000-0005-0000-0000-000059050000}"/>
    <cellStyle name="Normal 6 21 3 5" xfId="1943" xr:uid="{00000000-0005-0000-0000-00005A050000}"/>
    <cellStyle name="Normal 6 21 4" xfId="621" xr:uid="{00000000-0005-0000-0000-00005B050000}"/>
    <cellStyle name="Normal 6 21 4 2" xfId="1628" xr:uid="{00000000-0005-0000-0000-00005C050000}"/>
    <cellStyle name="Normal 6 21 4 3" xfId="1334" xr:uid="{00000000-0005-0000-0000-00005D050000}"/>
    <cellStyle name="Normal 6 21 5" xfId="622" xr:uid="{00000000-0005-0000-0000-00005E050000}"/>
    <cellStyle name="Normal 6 21 5 2" xfId="1629" xr:uid="{00000000-0005-0000-0000-00005F050000}"/>
    <cellStyle name="Normal 6 21 5 3" xfId="1335" xr:uid="{00000000-0005-0000-0000-000060050000}"/>
    <cellStyle name="Normal 6 21 6" xfId="1620" xr:uid="{00000000-0005-0000-0000-000061050000}"/>
    <cellStyle name="Normal 6 21 7" xfId="1326" xr:uid="{00000000-0005-0000-0000-000062050000}"/>
    <cellStyle name="Normal 6 21 8" xfId="1941" xr:uid="{00000000-0005-0000-0000-000063050000}"/>
    <cellStyle name="Normal 6 22" xfId="623" xr:uid="{00000000-0005-0000-0000-000064050000}"/>
    <cellStyle name="Normal 6 22 2" xfId="1944" xr:uid="{00000000-0005-0000-0000-000065050000}"/>
    <cellStyle name="Normal 6 22 3" xfId="1945" xr:uid="{00000000-0005-0000-0000-000066050000}"/>
    <cellStyle name="Normal 6 23" xfId="624" xr:uid="{00000000-0005-0000-0000-000067050000}"/>
    <cellStyle name="Normal 6 23 2" xfId="625" xr:uid="{00000000-0005-0000-0000-000068050000}"/>
    <cellStyle name="Normal 6 23 2 2" xfId="1631" xr:uid="{00000000-0005-0000-0000-000069050000}"/>
    <cellStyle name="Normal 6 23 2 3" xfId="1337" xr:uid="{00000000-0005-0000-0000-00006A050000}"/>
    <cellStyle name="Normal 6 23 3" xfId="626" xr:uid="{00000000-0005-0000-0000-00006B050000}"/>
    <cellStyle name="Normal 6 23 3 2" xfId="1632" xr:uid="{00000000-0005-0000-0000-00006C050000}"/>
    <cellStyle name="Normal 6 23 3 3" xfId="1338" xr:uid="{00000000-0005-0000-0000-00006D050000}"/>
    <cellStyle name="Normal 6 23 4" xfId="1630" xr:uid="{00000000-0005-0000-0000-00006E050000}"/>
    <cellStyle name="Normal 6 23 5" xfId="1336" xr:uid="{00000000-0005-0000-0000-00006F050000}"/>
    <cellStyle name="Normal 6 23 6" xfId="1946" xr:uid="{00000000-0005-0000-0000-000070050000}"/>
    <cellStyle name="Normal 6 24" xfId="1318" xr:uid="{00000000-0005-0000-0000-000071050000}"/>
    <cellStyle name="Normal 6 24 2" xfId="1947" xr:uid="{00000000-0005-0000-0000-000072050000}"/>
    <cellStyle name="Normal 6 25" xfId="1613" xr:uid="{00000000-0005-0000-0000-000073050000}"/>
    <cellStyle name="Normal 6 26" xfId="1016" xr:uid="{00000000-0005-0000-0000-000074050000}"/>
    <cellStyle name="Normal 6 27" xfId="1924" xr:uid="{00000000-0005-0000-0000-000075050000}"/>
    <cellStyle name="Normal 6 3" xfId="627" xr:uid="{00000000-0005-0000-0000-000076050000}"/>
    <cellStyle name="Normal 6 3 2" xfId="1339" xr:uid="{00000000-0005-0000-0000-000077050000}"/>
    <cellStyle name="Normal 6 3 2 2" xfId="1949" xr:uid="{00000000-0005-0000-0000-000078050000}"/>
    <cellStyle name="Normal 6 3 2 3" xfId="1950" xr:uid="{00000000-0005-0000-0000-000079050000}"/>
    <cellStyle name="Normal 6 3 3" xfId="1031" xr:uid="{00000000-0005-0000-0000-00007A050000}"/>
    <cellStyle name="Normal 6 3 3 2" xfId="1951" xr:uid="{00000000-0005-0000-0000-00007B050000}"/>
    <cellStyle name="Normal 6 3 4" xfId="1952" xr:uid="{00000000-0005-0000-0000-00007C050000}"/>
    <cellStyle name="Normal 6 3 5" xfId="1948" xr:uid="{00000000-0005-0000-0000-00007D050000}"/>
    <cellStyle name="Normal 6 4" xfId="628" xr:uid="{00000000-0005-0000-0000-00007E050000}"/>
    <cellStyle name="Normal 6 4 2" xfId="1953" xr:uid="{00000000-0005-0000-0000-00007F050000}"/>
    <cellStyle name="Normal 6 5" xfId="629" xr:uid="{00000000-0005-0000-0000-000080050000}"/>
    <cellStyle name="Normal 6 5 2" xfId="1954" xr:uid="{00000000-0005-0000-0000-000081050000}"/>
    <cellStyle name="Normal 6 6" xfId="630" xr:uid="{00000000-0005-0000-0000-000082050000}"/>
    <cellStyle name="Normal 6 6 2" xfId="1955" xr:uid="{00000000-0005-0000-0000-000083050000}"/>
    <cellStyle name="Normal 6 7" xfId="631" xr:uid="{00000000-0005-0000-0000-000084050000}"/>
    <cellStyle name="Normal 6 7 2" xfId="1956" xr:uid="{00000000-0005-0000-0000-000085050000}"/>
    <cellStyle name="Normal 6 8" xfId="632" xr:uid="{00000000-0005-0000-0000-000086050000}"/>
    <cellStyle name="Normal 6 8 2" xfId="1957" xr:uid="{00000000-0005-0000-0000-000087050000}"/>
    <cellStyle name="Normal 6 9" xfId="633" xr:uid="{00000000-0005-0000-0000-000088050000}"/>
    <cellStyle name="Normal 6 9 2" xfId="1958" xr:uid="{00000000-0005-0000-0000-000089050000}"/>
    <cellStyle name="Normal 60" xfId="634" xr:uid="{00000000-0005-0000-0000-00008A050000}"/>
    <cellStyle name="Normal 60 2" xfId="635" xr:uid="{00000000-0005-0000-0000-00008B050000}"/>
    <cellStyle name="Normal 60 3" xfId="636" xr:uid="{00000000-0005-0000-0000-00008C050000}"/>
    <cellStyle name="Normal 61" xfId="637" xr:uid="{00000000-0005-0000-0000-00008D050000}"/>
    <cellStyle name="Normal 61 2" xfId="638" xr:uid="{00000000-0005-0000-0000-00008E050000}"/>
    <cellStyle name="Normal 61 3" xfId="639" xr:uid="{00000000-0005-0000-0000-00008F050000}"/>
    <cellStyle name="Normal 62" xfId="640" xr:uid="{00000000-0005-0000-0000-000090050000}"/>
    <cellStyle name="Normal 62 2" xfId="641" xr:uid="{00000000-0005-0000-0000-000091050000}"/>
    <cellStyle name="Normal 62 3" xfId="642" xr:uid="{00000000-0005-0000-0000-000092050000}"/>
    <cellStyle name="Normal 63" xfId="643" xr:uid="{00000000-0005-0000-0000-000093050000}"/>
    <cellStyle name="Normal 63 2" xfId="644" xr:uid="{00000000-0005-0000-0000-000094050000}"/>
    <cellStyle name="Normal 63 3" xfId="645" xr:uid="{00000000-0005-0000-0000-000095050000}"/>
    <cellStyle name="Normal 64" xfId="646" xr:uid="{00000000-0005-0000-0000-000096050000}"/>
    <cellStyle name="Normal 64 2" xfId="647" xr:uid="{00000000-0005-0000-0000-000097050000}"/>
    <cellStyle name="Normal 64 3" xfId="648" xr:uid="{00000000-0005-0000-0000-000098050000}"/>
    <cellStyle name="Normal 65" xfId="649" xr:uid="{00000000-0005-0000-0000-000099050000}"/>
    <cellStyle name="Normal 65 2" xfId="650" xr:uid="{00000000-0005-0000-0000-00009A050000}"/>
    <cellStyle name="Normal 65 3" xfId="651" xr:uid="{00000000-0005-0000-0000-00009B050000}"/>
    <cellStyle name="Normal 66" xfId="652" xr:uid="{00000000-0005-0000-0000-00009C050000}"/>
    <cellStyle name="Normal 66 2" xfId="653" xr:uid="{00000000-0005-0000-0000-00009D050000}"/>
    <cellStyle name="Normal 66 3" xfId="654" xr:uid="{00000000-0005-0000-0000-00009E050000}"/>
    <cellStyle name="Normal 67" xfId="655" xr:uid="{00000000-0005-0000-0000-00009F050000}"/>
    <cellStyle name="Normal 67 2" xfId="656" xr:uid="{00000000-0005-0000-0000-0000A0050000}"/>
    <cellStyle name="Normal 67 3" xfId="657" xr:uid="{00000000-0005-0000-0000-0000A1050000}"/>
    <cellStyle name="Normal 68" xfId="658" xr:uid="{00000000-0005-0000-0000-0000A2050000}"/>
    <cellStyle name="Normal 68 2" xfId="659" xr:uid="{00000000-0005-0000-0000-0000A3050000}"/>
    <cellStyle name="Normal 68 3" xfId="660" xr:uid="{00000000-0005-0000-0000-0000A4050000}"/>
    <cellStyle name="Normal 69" xfId="661" xr:uid="{00000000-0005-0000-0000-0000A5050000}"/>
    <cellStyle name="Normal 69 2" xfId="662" xr:uid="{00000000-0005-0000-0000-0000A6050000}"/>
    <cellStyle name="Normal 69 3" xfId="663" xr:uid="{00000000-0005-0000-0000-0000A7050000}"/>
    <cellStyle name="Normal 7" xfId="664" xr:uid="{00000000-0005-0000-0000-0000A8050000}"/>
    <cellStyle name="Normal 7 10" xfId="665" xr:uid="{00000000-0005-0000-0000-0000A9050000}"/>
    <cellStyle name="Normal 7 10 2" xfId="1959" xr:uid="{00000000-0005-0000-0000-0000AA050000}"/>
    <cellStyle name="Normal 7 11" xfId="666" xr:uid="{00000000-0005-0000-0000-0000AB050000}"/>
    <cellStyle name="Normal 7 11 2" xfId="1960" xr:uid="{00000000-0005-0000-0000-0000AC050000}"/>
    <cellStyle name="Normal 7 12" xfId="667" xr:uid="{00000000-0005-0000-0000-0000AD050000}"/>
    <cellStyle name="Normal 7 12 2" xfId="1961" xr:uid="{00000000-0005-0000-0000-0000AE050000}"/>
    <cellStyle name="Normal 7 13" xfId="668" xr:uid="{00000000-0005-0000-0000-0000AF050000}"/>
    <cellStyle name="Normal 7 13 2" xfId="1962" xr:uid="{00000000-0005-0000-0000-0000B0050000}"/>
    <cellStyle name="Normal 7 14" xfId="669" xr:uid="{00000000-0005-0000-0000-0000B1050000}"/>
    <cellStyle name="Normal 7 14 2" xfId="1963" xr:uid="{00000000-0005-0000-0000-0000B2050000}"/>
    <cellStyle name="Normal 7 15" xfId="670" xr:uid="{00000000-0005-0000-0000-0000B3050000}"/>
    <cellStyle name="Normal 7 15 2" xfId="1964" xr:uid="{00000000-0005-0000-0000-0000B4050000}"/>
    <cellStyle name="Normal 7 16" xfId="671" xr:uid="{00000000-0005-0000-0000-0000B5050000}"/>
    <cellStyle name="Normal 7 16 2" xfId="1965" xr:uid="{00000000-0005-0000-0000-0000B6050000}"/>
    <cellStyle name="Normal 7 17" xfId="672" xr:uid="{00000000-0005-0000-0000-0000B7050000}"/>
    <cellStyle name="Normal 7 17 2" xfId="1966" xr:uid="{00000000-0005-0000-0000-0000B8050000}"/>
    <cellStyle name="Normal 7 18" xfId="673" xr:uid="{00000000-0005-0000-0000-0000B9050000}"/>
    <cellStyle name="Normal 7 18 2" xfId="1967" xr:uid="{00000000-0005-0000-0000-0000BA050000}"/>
    <cellStyle name="Normal 7 19" xfId="674" xr:uid="{00000000-0005-0000-0000-0000BB050000}"/>
    <cellStyle name="Normal 7 19 2" xfId="1968" xr:uid="{00000000-0005-0000-0000-0000BC050000}"/>
    <cellStyle name="Normal 7 2" xfId="675" xr:uid="{00000000-0005-0000-0000-0000BD050000}"/>
    <cellStyle name="Normal 7 2 2" xfId="1341" xr:uid="{00000000-0005-0000-0000-0000BE050000}"/>
    <cellStyle name="Normal 7 2 3" xfId="1069" xr:uid="{00000000-0005-0000-0000-0000BF050000}"/>
    <cellStyle name="Normal 7 20" xfId="676" xr:uid="{00000000-0005-0000-0000-0000C0050000}"/>
    <cellStyle name="Normal 7 21" xfId="677" xr:uid="{00000000-0005-0000-0000-0000C1050000}"/>
    <cellStyle name="Normal 7 21 2" xfId="678" xr:uid="{00000000-0005-0000-0000-0000C2050000}"/>
    <cellStyle name="Normal 7 21 2 2" xfId="1342" xr:uid="{00000000-0005-0000-0000-0000C3050000}"/>
    <cellStyle name="Normal 7 21 3" xfId="1969" xr:uid="{00000000-0005-0000-0000-0000C4050000}"/>
    <cellStyle name="Normal 7 22" xfId="679" xr:uid="{00000000-0005-0000-0000-0000C5050000}"/>
    <cellStyle name="Normal 7 23" xfId="680" xr:uid="{00000000-0005-0000-0000-0000C6050000}"/>
    <cellStyle name="Normal 7 23 2" xfId="1343" xr:uid="{00000000-0005-0000-0000-0000C7050000}"/>
    <cellStyle name="Normal 7 24" xfId="1340" xr:uid="{00000000-0005-0000-0000-0000C8050000}"/>
    <cellStyle name="Normal 7 25" xfId="1017" xr:uid="{00000000-0005-0000-0000-0000C9050000}"/>
    <cellStyle name="Normal 7 3" xfId="681" xr:uid="{00000000-0005-0000-0000-0000CA050000}"/>
    <cellStyle name="Normal 7 3 2" xfId="1344" xr:uid="{00000000-0005-0000-0000-0000CB050000}"/>
    <cellStyle name="Normal 7 3 3" xfId="1032" xr:uid="{00000000-0005-0000-0000-0000CC050000}"/>
    <cellStyle name="Normal 7 4" xfId="682" xr:uid="{00000000-0005-0000-0000-0000CD050000}"/>
    <cellStyle name="Normal 7 4 2" xfId="1970" xr:uid="{00000000-0005-0000-0000-0000CE050000}"/>
    <cellStyle name="Normal 7 5" xfId="683" xr:uid="{00000000-0005-0000-0000-0000CF050000}"/>
    <cellStyle name="Normal 7 5 2" xfId="1971" xr:uid="{00000000-0005-0000-0000-0000D0050000}"/>
    <cellStyle name="Normal 7 6" xfId="684" xr:uid="{00000000-0005-0000-0000-0000D1050000}"/>
    <cellStyle name="Normal 7 6 2" xfId="1972" xr:uid="{00000000-0005-0000-0000-0000D2050000}"/>
    <cellStyle name="Normal 7 7" xfId="685" xr:uid="{00000000-0005-0000-0000-0000D3050000}"/>
    <cellStyle name="Normal 7 7 2" xfId="1973" xr:uid="{00000000-0005-0000-0000-0000D4050000}"/>
    <cellStyle name="Normal 7 8" xfId="686" xr:uid="{00000000-0005-0000-0000-0000D5050000}"/>
    <cellStyle name="Normal 7 8 2" xfId="1974" xr:uid="{00000000-0005-0000-0000-0000D6050000}"/>
    <cellStyle name="Normal 7 9" xfId="687" xr:uid="{00000000-0005-0000-0000-0000D7050000}"/>
    <cellStyle name="Normal 7 9 2" xfId="1975" xr:uid="{00000000-0005-0000-0000-0000D8050000}"/>
    <cellStyle name="Normal 70" xfId="688" xr:uid="{00000000-0005-0000-0000-0000D9050000}"/>
    <cellStyle name="Normal 70 2" xfId="689" xr:uid="{00000000-0005-0000-0000-0000DA050000}"/>
    <cellStyle name="Normal 70 3" xfId="690" xr:uid="{00000000-0005-0000-0000-0000DB050000}"/>
    <cellStyle name="Normal 71" xfId="691" xr:uid="{00000000-0005-0000-0000-0000DC050000}"/>
    <cellStyle name="Normal 71 2" xfId="692" xr:uid="{00000000-0005-0000-0000-0000DD050000}"/>
    <cellStyle name="Normal 71 3" xfId="693" xr:uid="{00000000-0005-0000-0000-0000DE050000}"/>
    <cellStyle name="Normal 72" xfId="694" xr:uid="{00000000-0005-0000-0000-0000DF050000}"/>
    <cellStyle name="Normal 72 2" xfId="695" xr:uid="{00000000-0005-0000-0000-0000E0050000}"/>
    <cellStyle name="Normal 72 3" xfId="696" xr:uid="{00000000-0005-0000-0000-0000E1050000}"/>
    <cellStyle name="Normal 73" xfId="697" xr:uid="{00000000-0005-0000-0000-0000E2050000}"/>
    <cellStyle name="Normal 73 2" xfId="698" xr:uid="{00000000-0005-0000-0000-0000E3050000}"/>
    <cellStyle name="Normal 73 3" xfId="699" xr:uid="{00000000-0005-0000-0000-0000E4050000}"/>
    <cellStyle name="Normal 74" xfId="700" xr:uid="{00000000-0005-0000-0000-0000E5050000}"/>
    <cellStyle name="Normal 74 2" xfId="701" xr:uid="{00000000-0005-0000-0000-0000E6050000}"/>
    <cellStyle name="Normal 74 3" xfId="702" xr:uid="{00000000-0005-0000-0000-0000E7050000}"/>
    <cellStyle name="Normal 75" xfId="703" xr:uid="{00000000-0005-0000-0000-0000E8050000}"/>
    <cellStyle name="Normal 75 2" xfId="704" xr:uid="{00000000-0005-0000-0000-0000E9050000}"/>
    <cellStyle name="Normal 75 3" xfId="705" xr:uid="{00000000-0005-0000-0000-0000EA050000}"/>
    <cellStyle name="Normal 76" xfId="706" xr:uid="{00000000-0005-0000-0000-0000EB050000}"/>
    <cellStyle name="Normal 76 2" xfId="707" xr:uid="{00000000-0005-0000-0000-0000EC050000}"/>
    <cellStyle name="Normal 76 3" xfId="708" xr:uid="{00000000-0005-0000-0000-0000ED050000}"/>
    <cellStyle name="Normal 77" xfId="709" xr:uid="{00000000-0005-0000-0000-0000EE050000}"/>
    <cellStyle name="Normal 77 2" xfId="710" xr:uid="{00000000-0005-0000-0000-0000EF050000}"/>
    <cellStyle name="Normal 77 3" xfId="711" xr:uid="{00000000-0005-0000-0000-0000F0050000}"/>
    <cellStyle name="Normal 78" xfId="712" xr:uid="{00000000-0005-0000-0000-0000F1050000}"/>
    <cellStyle name="Normal 78 2" xfId="713" xr:uid="{00000000-0005-0000-0000-0000F2050000}"/>
    <cellStyle name="Normal 78 3" xfId="714" xr:uid="{00000000-0005-0000-0000-0000F3050000}"/>
    <cellStyle name="Normal 79" xfId="715" xr:uid="{00000000-0005-0000-0000-0000F4050000}"/>
    <cellStyle name="Normal 79 2" xfId="716" xr:uid="{00000000-0005-0000-0000-0000F5050000}"/>
    <cellStyle name="Normal 79 3" xfId="717" xr:uid="{00000000-0005-0000-0000-0000F6050000}"/>
    <cellStyle name="Normal 8" xfId="718" xr:uid="{00000000-0005-0000-0000-0000F7050000}"/>
    <cellStyle name="Normal 8 10" xfId="719" xr:uid="{00000000-0005-0000-0000-0000F8050000}"/>
    <cellStyle name="Normal 8 10 2" xfId="1976" xr:uid="{00000000-0005-0000-0000-0000F9050000}"/>
    <cellStyle name="Normal 8 11" xfId="720" xr:uid="{00000000-0005-0000-0000-0000FA050000}"/>
    <cellStyle name="Normal 8 11 2" xfId="1977" xr:uid="{00000000-0005-0000-0000-0000FB050000}"/>
    <cellStyle name="Normal 8 12" xfId="721" xr:uid="{00000000-0005-0000-0000-0000FC050000}"/>
    <cellStyle name="Normal 8 12 2" xfId="1978" xr:uid="{00000000-0005-0000-0000-0000FD050000}"/>
    <cellStyle name="Normal 8 13" xfId="722" xr:uid="{00000000-0005-0000-0000-0000FE050000}"/>
    <cellStyle name="Normal 8 13 2" xfId="1979" xr:uid="{00000000-0005-0000-0000-0000FF050000}"/>
    <cellStyle name="Normal 8 14" xfId="723" xr:uid="{00000000-0005-0000-0000-000000060000}"/>
    <cellStyle name="Normal 8 14 2" xfId="1980" xr:uid="{00000000-0005-0000-0000-000001060000}"/>
    <cellStyle name="Normal 8 15" xfId="724" xr:uid="{00000000-0005-0000-0000-000002060000}"/>
    <cellStyle name="Normal 8 15 2" xfId="1981" xr:uid="{00000000-0005-0000-0000-000003060000}"/>
    <cellStyle name="Normal 8 16" xfId="725" xr:uid="{00000000-0005-0000-0000-000004060000}"/>
    <cellStyle name="Normal 8 16 2" xfId="1982" xr:uid="{00000000-0005-0000-0000-000005060000}"/>
    <cellStyle name="Normal 8 17" xfId="726" xr:uid="{00000000-0005-0000-0000-000006060000}"/>
    <cellStyle name="Normal 8 17 2" xfId="1983" xr:uid="{00000000-0005-0000-0000-000007060000}"/>
    <cellStyle name="Normal 8 18" xfId="727" xr:uid="{00000000-0005-0000-0000-000008060000}"/>
    <cellStyle name="Normal 8 18 2" xfId="1984" xr:uid="{00000000-0005-0000-0000-000009060000}"/>
    <cellStyle name="Normal 8 19" xfId="728" xr:uid="{00000000-0005-0000-0000-00000A060000}"/>
    <cellStyle name="Normal 8 19 2" xfId="1985" xr:uid="{00000000-0005-0000-0000-00000B060000}"/>
    <cellStyle name="Normal 8 2" xfId="729" xr:uid="{00000000-0005-0000-0000-00000C060000}"/>
    <cellStyle name="Normal 8 2 2" xfId="730" xr:uid="{00000000-0005-0000-0000-00000D060000}"/>
    <cellStyle name="Normal 8 2 2 2" xfId="731" xr:uid="{00000000-0005-0000-0000-00000E060000}"/>
    <cellStyle name="Normal 8 2 2 2 2" xfId="1347" xr:uid="{00000000-0005-0000-0000-00000F060000}"/>
    <cellStyle name="Normal 8 2 2 3" xfId="1986" xr:uid="{00000000-0005-0000-0000-000010060000}"/>
    <cellStyle name="Normal 8 2 3" xfId="732" xr:uid="{00000000-0005-0000-0000-000011060000}"/>
    <cellStyle name="Normal 8 2 4" xfId="733" xr:uid="{00000000-0005-0000-0000-000012060000}"/>
    <cellStyle name="Normal 8 2 4 2" xfId="1348" xr:uid="{00000000-0005-0000-0000-000013060000}"/>
    <cellStyle name="Normal 8 2 5" xfId="1346" xr:uid="{00000000-0005-0000-0000-000014060000}"/>
    <cellStyle name="Normal 8 2 6" xfId="1019" xr:uid="{00000000-0005-0000-0000-000015060000}"/>
    <cellStyle name="Normal 8 20" xfId="734" xr:uid="{00000000-0005-0000-0000-000016060000}"/>
    <cellStyle name="Normal 8 21" xfId="735" xr:uid="{00000000-0005-0000-0000-000017060000}"/>
    <cellStyle name="Normal 8 21 2" xfId="736" xr:uid="{00000000-0005-0000-0000-000018060000}"/>
    <cellStyle name="Normal 8 21 2 2" xfId="1349" xr:uid="{00000000-0005-0000-0000-000019060000}"/>
    <cellStyle name="Normal 8 21 3" xfId="1987" xr:uid="{00000000-0005-0000-0000-00001A060000}"/>
    <cellStyle name="Normal 8 22" xfId="737" xr:uid="{00000000-0005-0000-0000-00001B060000}"/>
    <cellStyle name="Normal 8 23" xfId="738" xr:uid="{00000000-0005-0000-0000-00001C060000}"/>
    <cellStyle name="Normal 8 23 2" xfId="1350" xr:uid="{00000000-0005-0000-0000-00001D060000}"/>
    <cellStyle name="Normal 8 24" xfId="1345" xr:uid="{00000000-0005-0000-0000-00001E060000}"/>
    <cellStyle name="Normal 8 25" xfId="1018" xr:uid="{00000000-0005-0000-0000-00001F060000}"/>
    <cellStyle name="Normal 8 3" xfId="739" xr:uid="{00000000-0005-0000-0000-000020060000}"/>
    <cellStyle name="Normal 8 3 2" xfId="740" xr:uid="{00000000-0005-0000-0000-000021060000}"/>
    <cellStyle name="Normal 8 3 2 2" xfId="1988" xr:uid="{00000000-0005-0000-0000-000022060000}"/>
    <cellStyle name="Normal 8 3 3" xfId="1351" xr:uid="{00000000-0005-0000-0000-000023060000}"/>
    <cellStyle name="Normal 8 3 4" xfId="1070" xr:uid="{00000000-0005-0000-0000-000024060000}"/>
    <cellStyle name="Normal 8 3 4 2" xfId="1989" xr:uid="{00000000-0005-0000-0000-000025060000}"/>
    <cellStyle name="Normal 8 4" xfId="741" xr:uid="{00000000-0005-0000-0000-000026060000}"/>
    <cellStyle name="Normal 8 4 2" xfId="1352" xr:uid="{00000000-0005-0000-0000-000027060000}"/>
    <cellStyle name="Normal 8 4 3" xfId="1033" xr:uid="{00000000-0005-0000-0000-000028060000}"/>
    <cellStyle name="Normal 8 5" xfId="742" xr:uid="{00000000-0005-0000-0000-000029060000}"/>
    <cellStyle name="Normal 8 5 2" xfId="1990" xr:uid="{00000000-0005-0000-0000-00002A060000}"/>
    <cellStyle name="Normal 8 6" xfId="743" xr:uid="{00000000-0005-0000-0000-00002B060000}"/>
    <cellStyle name="Normal 8 6 2" xfId="1991" xr:uid="{00000000-0005-0000-0000-00002C060000}"/>
    <cellStyle name="Normal 8 7" xfId="744" xr:uid="{00000000-0005-0000-0000-00002D060000}"/>
    <cellStyle name="Normal 8 7 2" xfId="1992" xr:uid="{00000000-0005-0000-0000-00002E060000}"/>
    <cellStyle name="Normal 8 8" xfId="745" xr:uid="{00000000-0005-0000-0000-00002F060000}"/>
    <cellStyle name="Normal 8 8 2" xfId="1993" xr:uid="{00000000-0005-0000-0000-000030060000}"/>
    <cellStyle name="Normal 8 9" xfId="746" xr:uid="{00000000-0005-0000-0000-000031060000}"/>
    <cellStyle name="Normal 8 9 2" xfId="1994" xr:uid="{00000000-0005-0000-0000-000032060000}"/>
    <cellStyle name="Normal 80" xfId="747" xr:uid="{00000000-0005-0000-0000-000033060000}"/>
    <cellStyle name="Normal 80 2" xfId="748" xr:uid="{00000000-0005-0000-0000-000034060000}"/>
    <cellStyle name="Normal 80 2 2" xfId="1996" xr:uid="{00000000-0005-0000-0000-000035060000}"/>
    <cellStyle name="Normal 80 2 3" xfId="1995" xr:uid="{00000000-0005-0000-0000-000036060000}"/>
    <cellStyle name="Normal 80 3" xfId="749" xr:uid="{00000000-0005-0000-0000-000037060000}"/>
    <cellStyle name="Normal 80 3 2" xfId="1997" xr:uid="{00000000-0005-0000-0000-000038060000}"/>
    <cellStyle name="Normal 80 4" xfId="750" xr:uid="{00000000-0005-0000-0000-000039060000}"/>
    <cellStyle name="Normal 80 4 2" xfId="1998" xr:uid="{00000000-0005-0000-0000-00003A060000}"/>
    <cellStyle name="Normal 81" xfId="751" xr:uid="{00000000-0005-0000-0000-00003B060000}"/>
    <cellStyle name="Normal 81 2" xfId="752" xr:uid="{00000000-0005-0000-0000-00003C060000}"/>
    <cellStyle name="Normal 81 3" xfId="753" xr:uid="{00000000-0005-0000-0000-00003D060000}"/>
    <cellStyle name="Normal 82" xfId="754" xr:uid="{00000000-0005-0000-0000-00003E060000}"/>
    <cellStyle name="Normal 82 2" xfId="755" xr:uid="{00000000-0005-0000-0000-00003F060000}"/>
    <cellStyle name="Normal 82 3" xfId="756" xr:uid="{00000000-0005-0000-0000-000040060000}"/>
    <cellStyle name="Normal 83" xfId="757" xr:uid="{00000000-0005-0000-0000-000041060000}"/>
    <cellStyle name="Normal 83 2" xfId="758" xr:uid="{00000000-0005-0000-0000-000042060000}"/>
    <cellStyle name="Normal 83 3" xfId="759" xr:uid="{00000000-0005-0000-0000-000043060000}"/>
    <cellStyle name="Normal 83 4" xfId="760" xr:uid="{00000000-0005-0000-0000-000044060000}"/>
    <cellStyle name="Normal 84" xfId="761" xr:uid="{00000000-0005-0000-0000-000045060000}"/>
    <cellStyle name="Normal 84 2" xfId="762" xr:uid="{00000000-0005-0000-0000-000046060000}"/>
    <cellStyle name="Normal 84 3" xfId="763" xr:uid="{00000000-0005-0000-0000-000047060000}"/>
    <cellStyle name="Normal 85" xfId="764" xr:uid="{00000000-0005-0000-0000-000048060000}"/>
    <cellStyle name="Normal 85 2" xfId="765" xr:uid="{00000000-0005-0000-0000-000049060000}"/>
    <cellStyle name="Normal 85 3" xfId="766" xr:uid="{00000000-0005-0000-0000-00004A060000}"/>
    <cellStyle name="Normal 86" xfId="767" xr:uid="{00000000-0005-0000-0000-00004B060000}"/>
    <cellStyle name="Normal 86 2" xfId="768" xr:uid="{00000000-0005-0000-0000-00004C060000}"/>
    <cellStyle name="Normal 86 3" xfId="769" xr:uid="{00000000-0005-0000-0000-00004D060000}"/>
    <cellStyle name="Normal 86 4" xfId="770" xr:uid="{00000000-0005-0000-0000-00004E060000}"/>
    <cellStyle name="Normal 87" xfId="771" xr:uid="{00000000-0005-0000-0000-00004F060000}"/>
    <cellStyle name="Normal 87 2" xfId="772" xr:uid="{00000000-0005-0000-0000-000050060000}"/>
    <cellStyle name="Normal 87 3" xfId="773" xr:uid="{00000000-0005-0000-0000-000051060000}"/>
    <cellStyle name="Normal 88" xfId="774" xr:uid="{00000000-0005-0000-0000-000052060000}"/>
    <cellStyle name="Normal 88 2" xfId="1999" xr:uid="{00000000-0005-0000-0000-000053060000}"/>
    <cellStyle name="Normal 88 3" xfId="2000" xr:uid="{00000000-0005-0000-0000-000054060000}"/>
    <cellStyle name="Normal 89" xfId="775" xr:uid="{00000000-0005-0000-0000-000055060000}"/>
    <cellStyle name="Normal 89 2" xfId="776" xr:uid="{00000000-0005-0000-0000-000056060000}"/>
    <cellStyle name="Normal 89 3" xfId="777" xr:uid="{00000000-0005-0000-0000-000057060000}"/>
    <cellStyle name="Normal 9" xfId="778" xr:uid="{00000000-0005-0000-0000-000058060000}"/>
    <cellStyle name="Normal 9 10" xfId="779" xr:uid="{00000000-0005-0000-0000-000059060000}"/>
    <cellStyle name="Normal 9 10 2" xfId="2001" xr:uid="{00000000-0005-0000-0000-00005A060000}"/>
    <cellStyle name="Normal 9 11" xfId="780" xr:uid="{00000000-0005-0000-0000-00005B060000}"/>
    <cellStyle name="Normal 9 11 2" xfId="2002" xr:uid="{00000000-0005-0000-0000-00005C060000}"/>
    <cellStyle name="Normal 9 12" xfId="781" xr:uid="{00000000-0005-0000-0000-00005D060000}"/>
    <cellStyle name="Normal 9 12 2" xfId="2003" xr:uid="{00000000-0005-0000-0000-00005E060000}"/>
    <cellStyle name="Normal 9 13" xfId="782" xr:uid="{00000000-0005-0000-0000-00005F060000}"/>
    <cellStyle name="Normal 9 13 2" xfId="2004" xr:uid="{00000000-0005-0000-0000-000060060000}"/>
    <cellStyle name="Normal 9 14" xfId="783" xr:uid="{00000000-0005-0000-0000-000061060000}"/>
    <cellStyle name="Normal 9 14 2" xfId="2005" xr:uid="{00000000-0005-0000-0000-000062060000}"/>
    <cellStyle name="Normal 9 15" xfId="784" xr:uid="{00000000-0005-0000-0000-000063060000}"/>
    <cellStyle name="Normal 9 15 2" xfId="2006" xr:uid="{00000000-0005-0000-0000-000064060000}"/>
    <cellStyle name="Normal 9 16" xfId="785" xr:uid="{00000000-0005-0000-0000-000065060000}"/>
    <cellStyle name="Normal 9 16 2" xfId="2007" xr:uid="{00000000-0005-0000-0000-000066060000}"/>
    <cellStyle name="Normal 9 17" xfId="786" xr:uid="{00000000-0005-0000-0000-000067060000}"/>
    <cellStyle name="Normal 9 17 2" xfId="2008" xr:uid="{00000000-0005-0000-0000-000068060000}"/>
    <cellStyle name="Normal 9 18" xfId="787" xr:uid="{00000000-0005-0000-0000-000069060000}"/>
    <cellStyle name="Normal 9 18 2" xfId="2009" xr:uid="{00000000-0005-0000-0000-00006A060000}"/>
    <cellStyle name="Normal 9 19" xfId="788" xr:uid="{00000000-0005-0000-0000-00006B060000}"/>
    <cellStyle name="Normal 9 19 2" xfId="2010" xr:uid="{00000000-0005-0000-0000-00006C060000}"/>
    <cellStyle name="Normal 9 2" xfId="789" xr:uid="{00000000-0005-0000-0000-00006D060000}"/>
    <cellStyle name="Normal 9 2 2" xfId="790" xr:uid="{00000000-0005-0000-0000-00006E060000}"/>
    <cellStyle name="Normal 9 2 2 2" xfId="2011" xr:uid="{00000000-0005-0000-0000-00006F060000}"/>
    <cellStyle name="Normal 9 2 3" xfId="2012" xr:uid="{00000000-0005-0000-0000-000070060000}"/>
    <cellStyle name="Normal 9 2 4" xfId="2013" xr:uid="{00000000-0005-0000-0000-000071060000}"/>
    <cellStyle name="Normal 9 20" xfId="791" xr:uid="{00000000-0005-0000-0000-000072060000}"/>
    <cellStyle name="Normal 9 20 2" xfId="792" xr:uid="{00000000-0005-0000-0000-000073060000}"/>
    <cellStyle name="Normal 9 20 2 2" xfId="2014" xr:uid="{00000000-0005-0000-0000-000074060000}"/>
    <cellStyle name="Normal 9 21" xfId="793" xr:uid="{00000000-0005-0000-0000-000075060000}"/>
    <cellStyle name="Normal 9 3" xfId="794" xr:uid="{00000000-0005-0000-0000-000076060000}"/>
    <cellStyle name="Normal 9 3 2" xfId="2015" xr:uid="{00000000-0005-0000-0000-000077060000}"/>
    <cellStyle name="Normal 9 4" xfId="795" xr:uid="{00000000-0005-0000-0000-000078060000}"/>
    <cellStyle name="Normal 9 4 2" xfId="1353" xr:uid="{00000000-0005-0000-0000-000079060000}"/>
    <cellStyle name="Normal 9 4 3" xfId="1034" xr:uid="{00000000-0005-0000-0000-00007A060000}"/>
    <cellStyle name="Normal 9 5" xfId="796" xr:uid="{00000000-0005-0000-0000-00007B060000}"/>
    <cellStyle name="Normal 9 5 2" xfId="2016" xr:uid="{00000000-0005-0000-0000-00007C060000}"/>
    <cellStyle name="Normal 9 6" xfId="797" xr:uid="{00000000-0005-0000-0000-00007D060000}"/>
    <cellStyle name="Normal 9 6 2" xfId="2017" xr:uid="{00000000-0005-0000-0000-00007E060000}"/>
    <cellStyle name="Normal 9 7" xfId="798" xr:uid="{00000000-0005-0000-0000-00007F060000}"/>
    <cellStyle name="Normal 9 7 2" xfId="2018" xr:uid="{00000000-0005-0000-0000-000080060000}"/>
    <cellStyle name="Normal 9 8" xfId="799" xr:uid="{00000000-0005-0000-0000-000081060000}"/>
    <cellStyle name="Normal 9 8 2" xfId="2019" xr:uid="{00000000-0005-0000-0000-000082060000}"/>
    <cellStyle name="Normal 9 9" xfId="800" xr:uid="{00000000-0005-0000-0000-000083060000}"/>
    <cellStyle name="Normal 9 9 2" xfId="2020" xr:uid="{00000000-0005-0000-0000-000084060000}"/>
    <cellStyle name="Normal 90" xfId="801" xr:uid="{00000000-0005-0000-0000-000085060000}"/>
    <cellStyle name="Normal 90 2" xfId="2021" xr:uid="{00000000-0005-0000-0000-000086060000}"/>
    <cellStyle name="Normal 90 3" xfId="2022" xr:uid="{00000000-0005-0000-0000-000087060000}"/>
    <cellStyle name="Normal 91" xfId="802" xr:uid="{00000000-0005-0000-0000-000088060000}"/>
    <cellStyle name="Normal 91 2" xfId="2023" xr:uid="{00000000-0005-0000-0000-000089060000}"/>
    <cellStyle name="Normal 91 3" xfId="2024" xr:uid="{00000000-0005-0000-0000-00008A060000}"/>
    <cellStyle name="Normal 92" xfId="803" xr:uid="{00000000-0005-0000-0000-00008B060000}"/>
    <cellStyle name="Normal 92 2" xfId="2025" xr:uid="{00000000-0005-0000-0000-00008C060000}"/>
    <cellStyle name="Normal 92 3" xfId="2026" xr:uid="{00000000-0005-0000-0000-00008D060000}"/>
    <cellStyle name="Normal 93" xfId="804" xr:uid="{00000000-0005-0000-0000-00008E060000}"/>
    <cellStyle name="Normal 94" xfId="805" xr:uid="{00000000-0005-0000-0000-00008F060000}"/>
    <cellStyle name="Normal 95" xfId="806" xr:uid="{00000000-0005-0000-0000-000090060000}"/>
    <cellStyle name="Normal 95 2" xfId="807" xr:uid="{00000000-0005-0000-0000-000091060000}"/>
    <cellStyle name="Normal 95 2 2" xfId="1355" xr:uid="{00000000-0005-0000-0000-000092060000}"/>
    <cellStyle name="Normal 95 3" xfId="808" xr:uid="{00000000-0005-0000-0000-000093060000}"/>
    <cellStyle name="Normal 95 4" xfId="809" xr:uid="{00000000-0005-0000-0000-000094060000}"/>
    <cellStyle name="Normal 95 5" xfId="1354" xr:uid="{00000000-0005-0000-0000-000095060000}"/>
    <cellStyle name="Normal 96" xfId="810" xr:uid="{00000000-0005-0000-0000-000096060000}"/>
    <cellStyle name="Normal 96 2" xfId="811" xr:uid="{00000000-0005-0000-0000-000097060000}"/>
    <cellStyle name="Normal 96 2 2" xfId="1357" xr:uid="{00000000-0005-0000-0000-000098060000}"/>
    <cellStyle name="Normal 96 3" xfId="812" xr:uid="{00000000-0005-0000-0000-000099060000}"/>
    <cellStyle name="Normal 96 4" xfId="813" xr:uid="{00000000-0005-0000-0000-00009A060000}"/>
    <cellStyle name="Normal 96 5" xfId="1356" xr:uid="{00000000-0005-0000-0000-00009B060000}"/>
    <cellStyle name="Normal 97" xfId="814" xr:uid="{00000000-0005-0000-0000-00009C060000}"/>
    <cellStyle name="Normal 97 2" xfId="815" xr:uid="{00000000-0005-0000-0000-00009D060000}"/>
    <cellStyle name="Normal 97 2 2" xfId="1359" xr:uid="{00000000-0005-0000-0000-00009E060000}"/>
    <cellStyle name="Normal 97 3" xfId="816" xr:uid="{00000000-0005-0000-0000-00009F060000}"/>
    <cellStyle name="Normal 97 4" xfId="817" xr:uid="{00000000-0005-0000-0000-0000A0060000}"/>
    <cellStyle name="Normal 97 5" xfId="1358" xr:uid="{00000000-0005-0000-0000-0000A1060000}"/>
    <cellStyle name="Normal 98" xfId="818" xr:uid="{00000000-0005-0000-0000-0000A2060000}"/>
    <cellStyle name="Normal 98 2" xfId="1360" xr:uid="{00000000-0005-0000-0000-0000A3060000}"/>
    <cellStyle name="Normal 99" xfId="819" xr:uid="{00000000-0005-0000-0000-0000A4060000}"/>
    <cellStyle name="Normal 99 2" xfId="1361" xr:uid="{00000000-0005-0000-0000-0000A5060000}"/>
    <cellStyle name="Normal_Rappo062 2" xfId="820" xr:uid="{00000000-0005-0000-0000-0000A6060000}"/>
    <cellStyle name="Note" xfId="821" xr:uid="{00000000-0005-0000-0000-0000A7060000}"/>
    <cellStyle name="Note 2" xfId="822" xr:uid="{00000000-0005-0000-0000-0000A8060000}"/>
    <cellStyle name="Note 2 2" xfId="823" xr:uid="{00000000-0005-0000-0000-0000A9060000}"/>
    <cellStyle name="Note 2 2 2" xfId="2027" xr:uid="{00000000-0005-0000-0000-0000AA060000}"/>
    <cellStyle name="Note 2 3" xfId="2028" xr:uid="{00000000-0005-0000-0000-0000AB060000}"/>
    <cellStyle name="Note 3" xfId="824" xr:uid="{00000000-0005-0000-0000-0000AC060000}"/>
    <cellStyle name="Note 3 2" xfId="2029" xr:uid="{00000000-0005-0000-0000-0000AD060000}"/>
    <cellStyle name="Note 4" xfId="825" xr:uid="{00000000-0005-0000-0000-0000AE060000}"/>
    <cellStyle name="Note 4 2" xfId="826" xr:uid="{00000000-0005-0000-0000-0000AF060000}"/>
    <cellStyle name="Note 4 2 2" xfId="2030" xr:uid="{00000000-0005-0000-0000-0000B0060000}"/>
    <cellStyle name="Note 4 3" xfId="2031" xr:uid="{00000000-0005-0000-0000-0000B1060000}"/>
    <cellStyle name="Note 5" xfId="827" xr:uid="{00000000-0005-0000-0000-0000B2060000}"/>
    <cellStyle name="Note 5 2" xfId="2032" xr:uid="{00000000-0005-0000-0000-0000B3060000}"/>
    <cellStyle name="Note 6" xfId="828" xr:uid="{00000000-0005-0000-0000-0000B4060000}"/>
    <cellStyle name="Note 6 2" xfId="2033" xr:uid="{00000000-0005-0000-0000-0000B5060000}"/>
    <cellStyle name="Note 7" xfId="829" xr:uid="{00000000-0005-0000-0000-0000B6060000}"/>
    <cellStyle name="Note 7 2" xfId="830" xr:uid="{00000000-0005-0000-0000-0000B7060000}"/>
    <cellStyle name="Note 8" xfId="2034" xr:uid="{00000000-0005-0000-0000-0000B8060000}"/>
    <cellStyle name="Nøytral 2" xfId="831" xr:uid="{00000000-0005-0000-0000-0000B9060000}"/>
    <cellStyle name="Nøytral 2 2" xfId="832" xr:uid="{00000000-0005-0000-0000-0000BA060000}"/>
    <cellStyle name="Nøytral 3" xfId="833" xr:uid="{00000000-0005-0000-0000-0000BB060000}"/>
    <cellStyle name="Output" xfId="834" xr:uid="{00000000-0005-0000-0000-0000BC060000}"/>
    <cellStyle name="Overskrift 1 2" xfId="835" xr:uid="{00000000-0005-0000-0000-0000BD060000}"/>
    <cellStyle name="Overskrift 1 2 2" xfId="836" xr:uid="{00000000-0005-0000-0000-0000BE060000}"/>
    <cellStyle name="Overskrift 1 3" xfId="837" xr:uid="{00000000-0005-0000-0000-0000BF060000}"/>
    <cellStyle name="Overskrift 2 2" xfId="838" xr:uid="{00000000-0005-0000-0000-0000C0060000}"/>
    <cellStyle name="Overskrift 2 2 2" xfId="839" xr:uid="{00000000-0005-0000-0000-0000C1060000}"/>
    <cellStyle name="Overskrift 2 3" xfId="840" xr:uid="{00000000-0005-0000-0000-0000C2060000}"/>
    <cellStyle name="Overskrift 3 2" xfId="841" xr:uid="{00000000-0005-0000-0000-0000C3060000}"/>
    <cellStyle name="Overskrift 3 2 2" xfId="842" xr:uid="{00000000-0005-0000-0000-0000C4060000}"/>
    <cellStyle name="Overskrift 3 3" xfId="843" xr:uid="{00000000-0005-0000-0000-0000C5060000}"/>
    <cellStyle name="Overskrift 4 2" xfId="844" xr:uid="{00000000-0005-0000-0000-0000C6060000}"/>
    <cellStyle name="Overskrift 4 2 2" xfId="845" xr:uid="{00000000-0005-0000-0000-0000C7060000}"/>
    <cellStyle name="Overskrift 4 3" xfId="846" xr:uid="{00000000-0005-0000-0000-0000C8060000}"/>
    <cellStyle name="Percent 2" xfId="847" xr:uid="{00000000-0005-0000-0000-0000C9060000}"/>
    <cellStyle name="Percent 2 2" xfId="2035" xr:uid="{00000000-0005-0000-0000-0000CA060000}"/>
    <cellStyle name="Percent 3" xfId="848" xr:uid="{00000000-0005-0000-0000-0000CB060000}"/>
    <cellStyle name="Percent 3 2" xfId="2036" xr:uid="{00000000-0005-0000-0000-0000CC060000}"/>
    <cellStyle name="Percent 4" xfId="849" xr:uid="{00000000-0005-0000-0000-0000CD060000}"/>
    <cellStyle name="Percent 4 2" xfId="2037" xr:uid="{00000000-0005-0000-0000-0000CE060000}"/>
    <cellStyle name="Percent 5" xfId="850" xr:uid="{00000000-0005-0000-0000-0000CF060000}"/>
    <cellStyle name="Percent 5 2" xfId="2038" xr:uid="{00000000-0005-0000-0000-0000D0060000}"/>
    <cellStyle name="Prosent 10" xfId="851" xr:uid="{00000000-0005-0000-0000-0000D1060000}"/>
    <cellStyle name="Prosent 10 2" xfId="852" xr:uid="{00000000-0005-0000-0000-0000D2060000}"/>
    <cellStyle name="Prosent 11" xfId="853" xr:uid="{00000000-0005-0000-0000-0000D3060000}"/>
    <cellStyle name="Prosent 2" xfId="854" xr:uid="{00000000-0005-0000-0000-0000D4060000}"/>
    <cellStyle name="Prosent 2 10" xfId="1020" xr:uid="{00000000-0005-0000-0000-0000D5060000}"/>
    <cellStyle name="Prosent 2 11" xfId="2039" xr:uid="{00000000-0005-0000-0000-0000D6060000}"/>
    <cellStyle name="Prosent 2 2" xfId="855" xr:uid="{00000000-0005-0000-0000-0000D7060000}"/>
    <cellStyle name="Prosent 2 2 2" xfId="856" xr:uid="{00000000-0005-0000-0000-0000D8060000}"/>
    <cellStyle name="Prosent 2 2 2 2" xfId="857" xr:uid="{00000000-0005-0000-0000-0000D9060000}"/>
    <cellStyle name="Prosent 2 2 2 3" xfId="1363" xr:uid="{00000000-0005-0000-0000-0000DA060000}"/>
    <cellStyle name="Prosent 2 2 2 4" xfId="1072" xr:uid="{00000000-0005-0000-0000-0000DB060000}"/>
    <cellStyle name="Prosent 2 2 3" xfId="858" xr:uid="{00000000-0005-0000-0000-0000DC060000}"/>
    <cellStyle name="Prosent 2 2 3 2" xfId="1364" xr:uid="{00000000-0005-0000-0000-0000DD060000}"/>
    <cellStyle name="Prosent 2 2 3 3" xfId="1043" xr:uid="{00000000-0005-0000-0000-0000DE060000}"/>
    <cellStyle name="Prosent 2 3" xfId="859" xr:uid="{00000000-0005-0000-0000-0000DF060000}"/>
    <cellStyle name="Prosent 2 3 2" xfId="860" xr:uid="{00000000-0005-0000-0000-0000E0060000}"/>
    <cellStyle name="Prosent 2 3 2 2" xfId="861" xr:uid="{00000000-0005-0000-0000-0000E1060000}"/>
    <cellStyle name="Prosent 2 3 2 2 2" xfId="862" xr:uid="{00000000-0005-0000-0000-0000E2060000}"/>
    <cellStyle name="Prosent 2 3 2 2 2 2" xfId="1636" xr:uid="{00000000-0005-0000-0000-0000E3060000}"/>
    <cellStyle name="Prosent 2 3 2 2 2 3" xfId="1368" xr:uid="{00000000-0005-0000-0000-0000E4060000}"/>
    <cellStyle name="Prosent 2 3 2 2 2 4" xfId="2043" xr:uid="{00000000-0005-0000-0000-0000E5060000}"/>
    <cellStyle name="Prosent 2 3 2 2 3" xfId="863" xr:uid="{00000000-0005-0000-0000-0000E6060000}"/>
    <cellStyle name="Prosent 2 3 2 2 3 2" xfId="1637" xr:uid="{00000000-0005-0000-0000-0000E7060000}"/>
    <cellStyle name="Prosent 2 3 2 2 3 3" xfId="1369" xr:uid="{00000000-0005-0000-0000-0000E8060000}"/>
    <cellStyle name="Prosent 2 3 2 2 4" xfId="1635" xr:uid="{00000000-0005-0000-0000-0000E9060000}"/>
    <cellStyle name="Prosent 2 3 2 2 5" xfId="1367" xr:uid="{00000000-0005-0000-0000-0000EA060000}"/>
    <cellStyle name="Prosent 2 3 2 2 6" xfId="2042" xr:uid="{00000000-0005-0000-0000-0000EB060000}"/>
    <cellStyle name="Prosent 2 3 2 3" xfId="864" xr:uid="{00000000-0005-0000-0000-0000EC060000}"/>
    <cellStyle name="Prosent 2 3 2 3 2" xfId="1638" xr:uid="{00000000-0005-0000-0000-0000ED060000}"/>
    <cellStyle name="Prosent 2 3 2 3 3" xfId="1370" xr:uid="{00000000-0005-0000-0000-0000EE060000}"/>
    <cellStyle name="Prosent 2 3 2 3 4" xfId="2044" xr:uid="{00000000-0005-0000-0000-0000EF060000}"/>
    <cellStyle name="Prosent 2 3 2 4" xfId="865" xr:uid="{00000000-0005-0000-0000-0000F0060000}"/>
    <cellStyle name="Prosent 2 3 2 4 2" xfId="1639" xr:uid="{00000000-0005-0000-0000-0000F1060000}"/>
    <cellStyle name="Prosent 2 3 2 4 3" xfId="1371" xr:uid="{00000000-0005-0000-0000-0000F2060000}"/>
    <cellStyle name="Prosent 2 3 2 4 4" xfId="2045" xr:uid="{00000000-0005-0000-0000-0000F3060000}"/>
    <cellStyle name="Prosent 2 3 2 5" xfId="866" xr:uid="{00000000-0005-0000-0000-0000F4060000}"/>
    <cellStyle name="Prosent 2 3 2 5 2" xfId="1640" xr:uid="{00000000-0005-0000-0000-0000F5060000}"/>
    <cellStyle name="Prosent 2 3 2 5 3" xfId="1372" xr:uid="{00000000-0005-0000-0000-0000F6060000}"/>
    <cellStyle name="Prosent 2 3 2 6" xfId="1366" xr:uid="{00000000-0005-0000-0000-0000F7060000}"/>
    <cellStyle name="Prosent 2 3 2 7" xfId="1073" xr:uid="{00000000-0005-0000-0000-0000F8060000}"/>
    <cellStyle name="Prosent 2 3 2 8" xfId="2041" xr:uid="{00000000-0005-0000-0000-0000F9060000}"/>
    <cellStyle name="Prosent 2 3 3" xfId="867" xr:uid="{00000000-0005-0000-0000-0000FA060000}"/>
    <cellStyle name="Prosent 2 3 3 2" xfId="868" xr:uid="{00000000-0005-0000-0000-0000FB060000}"/>
    <cellStyle name="Prosent 2 3 3 2 2" xfId="1642" xr:uid="{00000000-0005-0000-0000-0000FC060000}"/>
    <cellStyle name="Prosent 2 3 3 2 3" xfId="1374" xr:uid="{00000000-0005-0000-0000-0000FD060000}"/>
    <cellStyle name="Prosent 2 3 3 2 4" xfId="2047" xr:uid="{00000000-0005-0000-0000-0000FE060000}"/>
    <cellStyle name="Prosent 2 3 3 3" xfId="869" xr:uid="{00000000-0005-0000-0000-0000FF060000}"/>
    <cellStyle name="Prosent 2 3 3 3 2" xfId="1643" xr:uid="{00000000-0005-0000-0000-000000070000}"/>
    <cellStyle name="Prosent 2 3 3 3 3" xfId="1375" xr:uid="{00000000-0005-0000-0000-000001070000}"/>
    <cellStyle name="Prosent 2 3 3 3 4" xfId="2048" xr:uid="{00000000-0005-0000-0000-000002070000}"/>
    <cellStyle name="Prosent 2 3 3 4" xfId="1641" xr:uid="{00000000-0005-0000-0000-000003070000}"/>
    <cellStyle name="Prosent 2 3 3 5" xfId="1373" xr:uid="{00000000-0005-0000-0000-000004070000}"/>
    <cellStyle name="Prosent 2 3 3 6" xfId="2046" xr:uid="{00000000-0005-0000-0000-000005070000}"/>
    <cellStyle name="Prosent 2 3 4" xfId="870" xr:uid="{00000000-0005-0000-0000-000006070000}"/>
    <cellStyle name="Prosent 2 3 4 2" xfId="2050" xr:uid="{00000000-0005-0000-0000-000007070000}"/>
    <cellStyle name="Prosent 2 3 4 3" xfId="2049" xr:uid="{00000000-0005-0000-0000-000008070000}"/>
    <cellStyle name="Prosent 2 3 5" xfId="871" xr:uid="{00000000-0005-0000-0000-000009070000}"/>
    <cellStyle name="Prosent 2 3 5 2" xfId="872" xr:uid="{00000000-0005-0000-0000-00000A070000}"/>
    <cellStyle name="Prosent 2 3 5 2 2" xfId="1645" xr:uid="{00000000-0005-0000-0000-00000B070000}"/>
    <cellStyle name="Prosent 2 3 5 2 3" xfId="1377" xr:uid="{00000000-0005-0000-0000-00000C070000}"/>
    <cellStyle name="Prosent 2 3 5 3" xfId="873" xr:uid="{00000000-0005-0000-0000-00000D070000}"/>
    <cellStyle name="Prosent 2 3 5 3 2" xfId="1646" xr:uid="{00000000-0005-0000-0000-00000E070000}"/>
    <cellStyle name="Prosent 2 3 5 3 3" xfId="1378" xr:uid="{00000000-0005-0000-0000-00000F070000}"/>
    <cellStyle name="Prosent 2 3 5 4" xfId="1644" xr:uid="{00000000-0005-0000-0000-000010070000}"/>
    <cellStyle name="Prosent 2 3 5 5" xfId="1376" xr:uid="{00000000-0005-0000-0000-000011070000}"/>
    <cellStyle name="Prosent 2 3 5 6" xfId="2051" xr:uid="{00000000-0005-0000-0000-000012070000}"/>
    <cellStyle name="Prosent 2 3 6" xfId="1365" xr:uid="{00000000-0005-0000-0000-000013070000}"/>
    <cellStyle name="Prosent 2 3 6 2" xfId="2052" xr:uid="{00000000-0005-0000-0000-000014070000}"/>
    <cellStyle name="Prosent 2 3 7" xfId="1634" xr:uid="{00000000-0005-0000-0000-000015070000}"/>
    <cellStyle name="Prosent 2 3 8" xfId="1021" xr:uid="{00000000-0005-0000-0000-000016070000}"/>
    <cellStyle name="Prosent 2 3 9" xfId="2040" xr:uid="{00000000-0005-0000-0000-000017070000}"/>
    <cellStyle name="Prosent 2 4" xfId="874" xr:uid="{00000000-0005-0000-0000-000018070000}"/>
    <cellStyle name="Prosent 2 4 2" xfId="875" xr:uid="{00000000-0005-0000-0000-000019070000}"/>
    <cellStyle name="Prosent 2 4 2 2" xfId="876" xr:uid="{00000000-0005-0000-0000-00001A070000}"/>
    <cellStyle name="Prosent 2 4 2 2 2" xfId="877" xr:uid="{00000000-0005-0000-0000-00001B070000}"/>
    <cellStyle name="Prosent 2 4 2 2 2 2" xfId="1649" xr:uid="{00000000-0005-0000-0000-00001C070000}"/>
    <cellStyle name="Prosent 2 4 2 2 2 3" xfId="1382" xr:uid="{00000000-0005-0000-0000-00001D070000}"/>
    <cellStyle name="Prosent 2 4 2 2 3" xfId="1648" xr:uid="{00000000-0005-0000-0000-00001E070000}"/>
    <cellStyle name="Prosent 2 4 2 2 4" xfId="1381" xr:uid="{00000000-0005-0000-0000-00001F070000}"/>
    <cellStyle name="Prosent 2 4 2 2 5" xfId="2055" xr:uid="{00000000-0005-0000-0000-000020070000}"/>
    <cellStyle name="Prosent 2 4 2 3" xfId="878" xr:uid="{00000000-0005-0000-0000-000021070000}"/>
    <cellStyle name="Prosent 2 4 2 3 2" xfId="1650" xr:uid="{00000000-0005-0000-0000-000022070000}"/>
    <cellStyle name="Prosent 2 4 2 3 3" xfId="1383" xr:uid="{00000000-0005-0000-0000-000023070000}"/>
    <cellStyle name="Prosent 2 4 2 3 4" xfId="2056" xr:uid="{00000000-0005-0000-0000-000024070000}"/>
    <cellStyle name="Prosent 2 4 2 4" xfId="879" xr:uid="{00000000-0005-0000-0000-000025070000}"/>
    <cellStyle name="Prosent 2 4 2 4 2" xfId="1651" xr:uid="{00000000-0005-0000-0000-000026070000}"/>
    <cellStyle name="Prosent 2 4 2 4 3" xfId="1384" xr:uid="{00000000-0005-0000-0000-000027070000}"/>
    <cellStyle name="Prosent 2 4 2 5" xfId="1647" xr:uid="{00000000-0005-0000-0000-000028070000}"/>
    <cellStyle name="Prosent 2 4 2 6" xfId="1380" xr:uid="{00000000-0005-0000-0000-000029070000}"/>
    <cellStyle name="Prosent 2 4 2 7" xfId="2054" xr:uid="{00000000-0005-0000-0000-00002A070000}"/>
    <cellStyle name="Prosent 2 4 3" xfId="880" xr:uid="{00000000-0005-0000-0000-00002B070000}"/>
    <cellStyle name="Prosent 2 4 3 2" xfId="881" xr:uid="{00000000-0005-0000-0000-00002C070000}"/>
    <cellStyle name="Prosent 2 4 3 2 2" xfId="882" xr:uid="{00000000-0005-0000-0000-00002D070000}"/>
    <cellStyle name="Prosent 2 4 3 2 2 2" xfId="1653" xr:uid="{00000000-0005-0000-0000-00002E070000}"/>
    <cellStyle name="Prosent 2 4 3 2 2 3" xfId="1386" xr:uid="{00000000-0005-0000-0000-00002F070000}"/>
    <cellStyle name="Prosent 2 4 3 2 3" xfId="1652" xr:uid="{00000000-0005-0000-0000-000030070000}"/>
    <cellStyle name="Prosent 2 4 3 2 4" xfId="1385" xr:uid="{00000000-0005-0000-0000-000031070000}"/>
    <cellStyle name="Prosent 2 4 3 3" xfId="883" xr:uid="{00000000-0005-0000-0000-000032070000}"/>
    <cellStyle name="Prosent 2 4 3 4" xfId="884" xr:uid="{00000000-0005-0000-0000-000033070000}"/>
    <cellStyle name="Prosent 2 4 3 4 2" xfId="1654" xr:uid="{00000000-0005-0000-0000-000034070000}"/>
    <cellStyle name="Prosent 2 4 3 4 3" xfId="1387" xr:uid="{00000000-0005-0000-0000-000035070000}"/>
    <cellStyle name="Prosent 2 4 4" xfId="885" xr:uid="{00000000-0005-0000-0000-000036070000}"/>
    <cellStyle name="Prosent 2 4 4 2" xfId="886" xr:uid="{00000000-0005-0000-0000-000037070000}"/>
    <cellStyle name="Prosent 2 4 4 2 2" xfId="1656" xr:uid="{00000000-0005-0000-0000-000038070000}"/>
    <cellStyle name="Prosent 2 4 4 2 3" xfId="1389" xr:uid="{00000000-0005-0000-0000-000039070000}"/>
    <cellStyle name="Prosent 2 4 4 3" xfId="887" xr:uid="{00000000-0005-0000-0000-00003A070000}"/>
    <cellStyle name="Prosent 2 4 4 3 2" xfId="1657" xr:uid="{00000000-0005-0000-0000-00003B070000}"/>
    <cellStyle name="Prosent 2 4 4 3 3" xfId="1390" xr:uid="{00000000-0005-0000-0000-00003C070000}"/>
    <cellStyle name="Prosent 2 4 4 4" xfId="1655" xr:uid="{00000000-0005-0000-0000-00003D070000}"/>
    <cellStyle name="Prosent 2 4 4 5" xfId="1388" xr:uid="{00000000-0005-0000-0000-00003E070000}"/>
    <cellStyle name="Prosent 2 4 4 6" xfId="2057" xr:uid="{00000000-0005-0000-0000-00003F070000}"/>
    <cellStyle name="Prosent 2 4 5" xfId="888" xr:uid="{00000000-0005-0000-0000-000040070000}"/>
    <cellStyle name="Prosent 2 4 6" xfId="1379" xr:uid="{00000000-0005-0000-0000-000041070000}"/>
    <cellStyle name="Prosent 2 4 7" xfId="1071" xr:uid="{00000000-0005-0000-0000-000042070000}"/>
    <cellStyle name="Prosent 2 4 8" xfId="2053" xr:uid="{00000000-0005-0000-0000-000043070000}"/>
    <cellStyle name="Prosent 2 5" xfId="889" xr:uid="{00000000-0005-0000-0000-000044070000}"/>
    <cellStyle name="Prosent 2 5 2" xfId="890" xr:uid="{00000000-0005-0000-0000-000045070000}"/>
    <cellStyle name="Prosent 2 5 2 2" xfId="1658" xr:uid="{00000000-0005-0000-0000-000046070000}"/>
    <cellStyle name="Prosent 2 5 2 3" xfId="1391" xr:uid="{00000000-0005-0000-0000-000047070000}"/>
    <cellStyle name="Prosent 2 5 2 4" xfId="2059" xr:uid="{00000000-0005-0000-0000-000048070000}"/>
    <cellStyle name="Prosent 2 5 3" xfId="891" xr:uid="{00000000-0005-0000-0000-000049070000}"/>
    <cellStyle name="Prosent 2 5 3 2" xfId="1659" xr:uid="{00000000-0005-0000-0000-00004A070000}"/>
    <cellStyle name="Prosent 2 5 3 3" xfId="1392" xr:uid="{00000000-0005-0000-0000-00004B070000}"/>
    <cellStyle name="Prosent 2 5 3 4" xfId="2060" xr:uid="{00000000-0005-0000-0000-00004C070000}"/>
    <cellStyle name="Prosent 2 5 4" xfId="892" xr:uid="{00000000-0005-0000-0000-00004D070000}"/>
    <cellStyle name="Prosent 2 5 4 2" xfId="1660" xr:uid="{00000000-0005-0000-0000-00004E070000}"/>
    <cellStyle name="Prosent 2 5 4 3" xfId="1393" xr:uid="{00000000-0005-0000-0000-00004F070000}"/>
    <cellStyle name="Prosent 2 5 4 4" xfId="2061" xr:uid="{00000000-0005-0000-0000-000050070000}"/>
    <cellStyle name="Prosent 2 5 5" xfId="2058" xr:uid="{00000000-0005-0000-0000-000051070000}"/>
    <cellStyle name="Prosent 2 6" xfId="893" xr:uid="{00000000-0005-0000-0000-000052070000}"/>
    <cellStyle name="Prosent 2 6 2" xfId="2063" xr:uid="{00000000-0005-0000-0000-000053070000}"/>
    <cellStyle name="Prosent 2 6 3" xfId="2062" xr:uid="{00000000-0005-0000-0000-000054070000}"/>
    <cellStyle name="Prosent 2 7" xfId="894" xr:uid="{00000000-0005-0000-0000-000055070000}"/>
    <cellStyle name="Prosent 2 7 2" xfId="895" xr:uid="{00000000-0005-0000-0000-000056070000}"/>
    <cellStyle name="Prosent 2 7 2 2" xfId="1662" xr:uid="{00000000-0005-0000-0000-000057070000}"/>
    <cellStyle name="Prosent 2 7 2 3" xfId="1395" xr:uid="{00000000-0005-0000-0000-000058070000}"/>
    <cellStyle name="Prosent 2 7 3" xfId="896" xr:uid="{00000000-0005-0000-0000-000059070000}"/>
    <cellStyle name="Prosent 2 7 3 2" xfId="1663" xr:uid="{00000000-0005-0000-0000-00005A070000}"/>
    <cellStyle name="Prosent 2 7 3 3" xfId="1396" xr:uid="{00000000-0005-0000-0000-00005B070000}"/>
    <cellStyle name="Prosent 2 7 4" xfId="1661" xr:uid="{00000000-0005-0000-0000-00005C070000}"/>
    <cellStyle name="Prosent 2 7 5" xfId="1394" xr:uid="{00000000-0005-0000-0000-00005D070000}"/>
    <cellStyle name="Prosent 2 7 6" xfId="2064" xr:uid="{00000000-0005-0000-0000-00005E070000}"/>
    <cellStyle name="Prosent 2 8" xfId="1362" xr:uid="{00000000-0005-0000-0000-00005F070000}"/>
    <cellStyle name="Prosent 2 9" xfId="1633" xr:uid="{00000000-0005-0000-0000-000060070000}"/>
    <cellStyle name="Prosent 3" xfId="897" xr:uid="{00000000-0005-0000-0000-000061070000}"/>
    <cellStyle name="Prosent 3 10" xfId="2065" xr:uid="{00000000-0005-0000-0000-000062070000}"/>
    <cellStyle name="Prosent 3 2" xfId="898" xr:uid="{00000000-0005-0000-0000-000063070000}"/>
    <cellStyle name="Prosent 3 2 2" xfId="899" xr:uid="{00000000-0005-0000-0000-000064070000}"/>
    <cellStyle name="Prosent 3 2 2 2" xfId="900" xr:uid="{00000000-0005-0000-0000-000065070000}"/>
    <cellStyle name="Prosent 3 2 3" xfId="901" xr:uid="{00000000-0005-0000-0000-000066070000}"/>
    <cellStyle name="Prosent 3 2 3 2" xfId="902" xr:uid="{00000000-0005-0000-0000-000067070000}"/>
    <cellStyle name="Prosent 3 2 3 2 2" xfId="903" xr:uid="{00000000-0005-0000-0000-000068070000}"/>
    <cellStyle name="Prosent 3 2 3 2 2 2" xfId="1666" xr:uid="{00000000-0005-0000-0000-000069070000}"/>
    <cellStyle name="Prosent 3 2 3 2 2 3" xfId="1400" xr:uid="{00000000-0005-0000-0000-00006A070000}"/>
    <cellStyle name="Prosent 3 2 3 2 2 4" xfId="2068" xr:uid="{00000000-0005-0000-0000-00006B070000}"/>
    <cellStyle name="Prosent 3 2 3 2 3" xfId="1665" xr:uid="{00000000-0005-0000-0000-00006C070000}"/>
    <cellStyle name="Prosent 3 2 3 2 4" xfId="1399" xr:uid="{00000000-0005-0000-0000-00006D070000}"/>
    <cellStyle name="Prosent 3 2 3 2 5" xfId="2067" xr:uid="{00000000-0005-0000-0000-00006E070000}"/>
    <cellStyle name="Prosent 3 2 3 3" xfId="904" xr:uid="{00000000-0005-0000-0000-00006F070000}"/>
    <cellStyle name="Prosent 3 2 3 4" xfId="905" xr:uid="{00000000-0005-0000-0000-000070070000}"/>
    <cellStyle name="Prosent 3 2 3 4 2" xfId="1667" xr:uid="{00000000-0005-0000-0000-000071070000}"/>
    <cellStyle name="Prosent 3 2 3 4 3" xfId="1401" xr:uid="{00000000-0005-0000-0000-000072070000}"/>
    <cellStyle name="Prosent 3 2 4" xfId="906" xr:uid="{00000000-0005-0000-0000-000073070000}"/>
    <cellStyle name="Prosent 3 2 4 2" xfId="2069" xr:uid="{00000000-0005-0000-0000-000074070000}"/>
    <cellStyle name="Prosent 3 2 5" xfId="907" xr:uid="{00000000-0005-0000-0000-000075070000}"/>
    <cellStyle name="Prosent 3 2 5 2" xfId="908" xr:uid="{00000000-0005-0000-0000-000076070000}"/>
    <cellStyle name="Prosent 3 2 5 2 2" xfId="1669" xr:uid="{00000000-0005-0000-0000-000077070000}"/>
    <cellStyle name="Prosent 3 2 5 2 3" xfId="1403" xr:uid="{00000000-0005-0000-0000-000078070000}"/>
    <cellStyle name="Prosent 3 2 5 3" xfId="909" xr:uid="{00000000-0005-0000-0000-000079070000}"/>
    <cellStyle name="Prosent 3 2 5 3 2" xfId="1670" xr:uid="{00000000-0005-0000-0000-00007A070000}"/>
    <cellStyle name="Prosent 3 2 5 3 3" xfId="1404" xr:uid="{00000000-0005-0000-0000-00007B070000}"/>
    <cellStyle name="Prosent 3 2 5 4" xfId="1668" xr:uid="{00000000-0005-0000-0000-00007C070000}"/>
    <cellStyle name="Prosent 3 2 5 5" xfId="1402" xr:uid="{00000000-0005-0000-0000-00007D070000}"/>
    <cellStyle name="Prosent 3 2 6" xfId="1398" xr:uid="{00000000-0005-0000-0000-00007E070000}"/>
    <cellStyle name="Prosent 3 2 7" xfId="2066" xr:uid="{00000000-0005-0000-0000-00007F070000}"/>
    <cellStyle name="Prosent 3 3" xfId="910" xr:uid="{00000000-0005-0000-0000-000080070000}"/>
    <cellStyle name="Prosent 3 3 2" xfId="1405" xr:uid="{00000000-0005-0000-0000-000081070000}"/>
    <cellStyle name="Prosent 3 3 2 2" xfId="2071" xr:uid="{00000000-0005-0000-0000-000082070000}"/>
    <cellStyle name="Prosent 3 3 2 3" xfId="2072" xr:uid="{00000000-0005-0000-0000-000083070000}"/>
    <cellStyle name="Prosent 3 3 3" xfId="1074" xr:uid="{00000000-0005-0000-0000-000084070000}"/>
    <cellStyle name="Prosent 3 3 3 2" xfId="2073" xr:uid="{00000000-0005-0000-0000-000085070000}"/>
    <cellStyle name="Prosent 3 3 4" xfId="2074" xr:uid="{00000000-0005-0000-0000-000086070000}"/>
    <cellStyle name="Prosent 3 3 5" xfId="2070" xr:uid="{00000000-0005-0000-0000-000087070000}"/>
    <cellStyle name="Prosent 3 4" xfId="911" xr:uid="{00000000-0005-0000-0000-000088070000}"/>
    <cellStyle name="Prosent 3 4 2" xfId="912" xr:uid="{00000000-0005-0000-0000-000089070000}"/>
    <cellStyle name="Prosent 3 4 2 2" xfId="913" xr:uid="{00000000-0005-0000-0000-00008A070000}"/>
    <cellStyle name="Prosent 3 4 2 2 2" xfId="914" xr:uid="{00000000-0005-0000-0000-00008B070000}"/>
    <cellStyle name="Prosent 3 4 2 2 2 2" xfId="1674" xr:uid="{00000000-0005-0000-0000-00008C070000}"/>
    <cellStyle name="Prosent 3 4 2 2 2 3" xfId="1409" xr:uid="{00000000-0005-0000-0000-00008D070000}"/>
    <cellStyle name="Prosent 3 4 2 2 3" xfId="1673" xr:uid="{00000000-0005-0000-0000-00008E070000}"/>
    <cellStyle name="Prosent 3 4 2 2 4" xfId="1408" xr:uid="{00000000-0005-0000-0000-00008F070000}"/>
    <cellStyle name="Prosent 3 4 2 3" xfId="915" xr:uid="{00000000-0005-0000-0000-000090070000}"/>
    <cellStyle name="Prosent 3 4 2 3 2" xfId="1675" xr:uid="{00000000-0005-0000-0000-000091070000}"/>
    <cellStyle name="Prosent 3 4 2 3 3" xfId="1410" xr:uid="{00000000-0005-0000-0000-000092070000}"/>
    <cellStyle name="Prosent 3 4 2 4" xfId="916" xr:uid="{00000000-0005-0000-0000-000093070000}"/>
    <cellStyle name="Prosent 3 4 2 4 2" xfId="1676" xr:uid="{00000000-0005-0000-0000-000094070000}"/>
    <cellStyle name="Prosent 3 4 2 4 3" xfId="1411" xr:uid="{00000000-0005-0000-0000-000095070000}"/>
    <cellStyle name="Prosent 3 4 2 5" xfId="1672" xr:uid="{00000000-0005-0000-0000-000096070000}"/>
    <cellStyle name="Prosent 3 4 2 6" xfId="1407" xr:uid="{00000000-0005-0000-0000-000097070000}"/>
    <cellStyle name="Prosent 3 4 2 7" xfId="2076" xr:uid="{00000000-0005-0000-0000-000098070000}"/>
    <cellStyle name="Prosent 3 4 3" xfId="917" xr:uid="{00000000-0005-0000-0000-000099070000}"/>
    <cellStyle name="Prosent 3 4 3 2" xfId="918" xr:uid="{00000000-0005-0000-0000-00009A070000}"/>
    <cellStyle name="Prosent 3 4 3 2 2" xfId="1678" xr:uid="{00000000-0005-0000-0000-00009B070000}"/>
    <cellStyle name="Prosent 3 4 3 2 3" xfId="1413" xr:uid="{00000000-0005-0000-0000-00009C070000}"/>
    <cellStyle name="Prosent 3 4 3 3" xfId="1677" xr:uid="{00000000-0005-0000-0000-00009D070000}"/>
    <cellStyle name="Prosent 3 4 3 4" xfId="1412" xr:uid="{00000000-0005-0000-0000-00009E070000}"/>
    <cellStyle name="Prosent 3 4 3 5" xfId="2077" xr:uid="{00000000-0005-0000-0000-00009F070000}"/>
    <cellStyle name="Prosent 3 4 4" xfId="919" xr:uid="{00000000-0005-0000-0000-0000A0070000}"/>
    <cellStyle name="Prosent 3 4 4 2" xfId="1679" xr:uid="{00000000-0005-0000-0000-0000A1070000}"/>
    <cellStyle name="Prosent 3 4 4 3" xfId="1414" xr:uid="{00000000-0005-0000-0000-0000A2070000}"/>
    <cellStyle name="Prosent 3 4 5" xfId="920" xr:uid="{00000000-0005-0000-0000-0000A3070000}"/>
    <cellStyle name="Prosent 3 4 5 2" xfId="1680" xr:uid="{00000000-0005-0000-0000-0000A4070000}"/>
    <cellStyle name="Prosent 3 4 5 3" xfId="1415" xr:uid="{00000000-0005-0000-0000-0000A5070000}"/>
    <cellStyle name="Prosent 3 4 6" xfId="1406" xr:uid="{00000000-0005-0000-0000-0000A6070000}"/>
    <cellStyle name="Prosent 3 4 7" xfId="1671" xr:uid="{00000000-0005-0000-0000-0000A7070000}"/>
    <cellStyle name="Prosent 3 4 8" xfId="1035" xr:uid="{00000000-0005-0000-0000-0000A8070000}"/>
    <cellStyle name="Prosent 3 4 9" xfId="2075" xr:uid="{00000000-0005-0000-0000-0000A9070000}"/>
    <cellStyle name="Prosent 3 5" xfId="921" xr:uid="{00000000-0005-0000-0000-0000AA070000}"/>
    <cellStyle name="Prosent 3 5 2" xfId="2078" xr:uid="{00000000-0005-0000-0000-0000AB070000}"/>
    <cellStyle name="Prosent 3 5 3" xfId="2079" xr:uid="{00000000-0005-0000-0000-0000AC070000}"/>
    <cellStyle name="Prosent 3 6" xfId="922" xr:uid="{00000000-0005-0000-0000-0000AD070000}"/>
    <cellStyle name="Prosent 3 6 2" xfId="923" xr:uid="{00000000-0005-0000-0000-0000AE070000}"/>
    <cellStyle name="Prosent 3 6 2 2" xfId="1682" xr:uid="{00000000-0005-0000-0000-0000AF070000}"/>
    <cellStyle name="Prosent 3 6 2 3" xfId="1417" xr:uid="{00000000-0005-0000-0000-0000B0070000}"/>
    <cellStyle name="Prosent 3 6 3" xfId="924" xr:uid="{00000000-0005-0000-0000-0000B1070000}"/>
    <cellStyle name="Prosent 3 6 3 2" xfId="1683" xr:uid="{00000000-0005-0000-0000-0000B2070000}"/>
    <cellStyle name="Prosent 3 6 3 3" xfId="1418" xr:uid="{00000000-0005-0000-0000-0000B3070000}"/>
    <cellStyle name="Prosent 3 6 4" xfId="1681" xr:uid="{00000000-0005-0000-0000-0000B4070000}"/>
    <cellStyle name="Prosent 3 6 5" xfId="1416" xr:uid="{00000000-0005-0000-0000-0000B5070000}"/>
    <cellStyle name="Prosent 3 6 6" xfId="2080" xr:uid="{00000000-0005-0000-0000-0000B6070000}"/>
    <cellStyle name="Prosent 3 7" xfId="1397" xr:uid="{00000000-0005-0000-0000-0000B7070000}"/>
    <cellStyle name="Prosent 3 7 2" xfId="2081" xr:uid="{00000000-0005-0000-0000-0000B8070000}"/>
    <cellStyle name="Prosent 3 8" xfId="1664" xr:uid="{00000000-0005-0000-0000-0000B9070000}"/>
    <cellStyle name="Prosent 3 9" xfId="1022" xr:uid="{00000000-0005-0000-0000-0000BA070000}"/>
    <cellStyle name="Prosent 4" xfId="925" xr:uid="{00000000-0005-0000-0000-0000BB070000}"/>
    <cellStyle name="Prosent 4 2" xfId="926" xr:uid="{00000000-0005-0000-0000-0000BC070000}"/>
    <cellStyle name="Prosent 4 2 2" xfId="2082" xr:uid="{00000000-0005-0000-0000-0000BD070000}"/>
    <cellStyle name="Prosent 4 3" xfId="1419" xr:uid="{00000000-0005-0000-0000-0000BE070000}"/>
    <cellStyle name="Prosent 4 4" xfId="1049" xr:uid="{00000000-0005-0000-0000-0000BF070000}"/>
    <cellStyle name="Prosent 5" xfId="927" xr:uid="{00000000-0005-0000-0000-0000C0070000}"/>
    <cellStyle name="Prosent 5 2" xfId="928" xr:uid="{00000000-0005-0000-0000-0000C1070000}"/>
    <cellStyle name="Prosent 5 2 2" xfId="2083" xr:uid="{00000000-0005-0000-0000-0000C2070000}"/>
    <cellStyle name="Prosent 5 3" xfId="2084" xr:uid="{00000000-0005-0000-0000-0000C3070000}"/>
    <cellStyle name="Prosent 6" xfId="929" xr:uid="{00000000-0005-0000-0000-0000C4070000}"/>
    <cellStyle name="Prosent 6 2" xfId="930" xr:uid="{00000000-0005-0000-0000-0000C5070000}"/>
    <cellStyle name="Prosent 6 2 2" xfId="931" xr:uid="{00000000-0005-0000-0000-0000C6070000}"/>
    <cellStyle name="Prosent 6 2 3" xfId="932" xr:uid="{00000000-0005-0000-0000-0000C7070000}"/>
    <cellStyle name="Prosent 6 3" xfId="2085" xr:uid="{00000000-0005-0000-0000-0000C8070000}"/>
    <cellStyle name="Prosent 6 4" xfId="933" xr:uid="{00000000-0005-0000-0000-0000C9070000}"/>
    <cellStyle name="Prosent 6 4 2" xfId="2086" xr:uid="{00000000-0005-0000-0000-0000CA070000}"/>
    <cellStyle name="Prosent 7" xfId="934" xr:uid="{00000000-0005-0000-0000-0000CB070000}"/>
    <cellStyle name="Prosent 7 2" xfId="2087" xr:uid="{00000000-0005-0000-0000-0000CC070000}"/>
    <cellStyle name="Prosent 8" xfId="935" xr:uid="{00000000-0005-0000-0000-0000CD070000}"/>
    <cellStyle name="Prosent 8 2" xfId="936" xr:uid="{00000000-0005-0000-0000-0000CE070000}"/>
    <cellStyle name="Prosent 9" xfId="937" xr:uid="{00000000-0005-0000-0000-0000CF070000}"/>
    <cellStyle name="Prosent 9 2" xfId="938" xr:uid="{00000000-0005-0000-0000-0000D0070000}"/>
    <cellStyle name="Prosent 9 2 2" xfId="939" xr:uid="{00000000-0005-0000-0000-0000D1070000}"/>
    <cellStyle name="Prosent 9 2 3" xfId="940" xr:uid="{00000000-0005-0000-0000-0000D2070000}"/>
    <cellStyle name="Prosent 9 3" xfId="2088" xr:uid="{00000000-0005-0000-0000-0000D3070000}"/>
    <cellStyle name="Rad" xfId="941" xr:uid="{00000000-0005-0000-0000-0000D4070000}"/>
    <cellStyle name="Tabelltittel" xfId="942" xr:uid="{00000000-0005-0000-0000-0000D5070000}"/>
    <cellStyle name="Title" xfId="943" xr:uid="{00000000-0005-0000-0000-0000D6070000}"/>
    <cellStyle name="Tittel 2" xfId="944" xr:uid="{00000000-0005-0000-0000-0000D7070000}"/>
    <cellStyle name="Tittel 3" xfId="945" xr:uid="{00000000-0005-0000-0000-0000D8070000}"/>
    <cellStyle name="Total" xfId="946" xr:uid="{00000000-0005-0000-0000-0000D9070000}"/>
    <cellStyle name="Totalt 2" xfId="947" xr:uid="{00000000-0005-0000-0000-0000DA070000}"/>
    <cellStyle name="Totalt 2 2" xfId="948" xr:uid="{00000000-0005-0000-0000-0000DB070000}"/>
    <cellStyle name="Totalt 3" xfId="949" xr:uid="{00000000-0005-0000-0000-0000DC070000}"/>
    <cellStyle name="Tusenskille 2" xfId="950" xr:uid="{00000000-0005-0000-0000-0000DD070000}"/>
    <cellStyle name="Tusenskille 2 2" xfId="951" xr:uid="{00000000-0005-0000-0000-0000DE070000}"/>
    <cellStyle name="Tusenskille 2 2 2" xfId="952" xr:uid="{00000000-0005-0000-0000-0000DF070000}"/>
    <cellStyle name="Tusenskille 2 2 2 2" xfId="1421" xr:uid="{00000000-0005-0000-0000-0000E0070000}"/>
    <cellStyle name="Tusenskille 2 2 3" xfId="1420" xr:uid="{00000000-0005-0000-0000-0000E1070000}"/>
    <cellStyle name="Tusenskille 2 2 4" xfId="1037" xr:uid="{00000000-0005-0000-0000-0000E2070000}"/>
    <cellStyle name="Tusenskille 2 3" xfId="953" xr:uid="{00000000-0005-0000-0000-0000E3070000}"/>
    <cellStyle name="Tusenskille 2 3 2" xfId="1422" xr:uid="{00000000-0005-0000-0000-0000E4070000}"/>
    <cellStyle name="Tusenskille 2 3 3" xfId="1075" xr:uid="{00000000-0005-0000-0000-0000E5070000}"/>
    <cellStyle name="Tusenskille 2 4" xfId="954" xr:uid="{00000000-0005-0000-0000-0000E6070000}"/>
    <cellStyle name="Tusenskille 2 4 2" xfId="955" xr:uid="{00000000-0005-0000-0000-0000E7070000}"/>
    <cellStyle name="Tusenskille 2 4 2 2" xfId="2089" xr:uid="{00000000-0005-0000-0000-0000E8070000}"/>
    <cellStyle name="Tusenskille 2 4 3" xfId="1423" xr:uid="{00000000-0005-0000-0000-0000E9070000}"/>
    <cellStyle name="Tusenskille 2 4 4" xfId="1036" xr:uid="{00000000-0005-0000-0000-0000EA070000}"/>
    <cellStyle name="Tusenskille 2 4 4 2" xfId="2090" xr:uid="{00000000-0005-0000-0000-0000EB070000}"/>
    <cellStyle name="Tusenskille 2 5" xfId="956" xr:uid="{00000000-0005-0000-0000-0000EC070000}"/>
    <cellStyle name="Tusenskille 2 5 2" xfId="957" xr:uid="{00000000-0005-0000-0000-0000ED070000}"/>
    <cellStyle name="Tusenskille 2 5 2 2" xfId="1425" xr:uid="{00000000-0005-0000-0000-0000EE070000}"/>
    <cellStyle name="Tusenskille 2 5 3" xfId="1424" xr:uid="{00000000-0005-0000-0000-0000EF070000}"/>
    <cellStyle name="Tusenskille 2 5 4" xfId="1038" xr:uid="{00000000-0005-0000-0000-0000F0070000}"/>
    <cellStyle name="Tusenskille 2 6" xfId="958" xr:uid="{00000000-0005-0000-0000-0000F1070000}"/>
    <cellStyle name="Tusenskille 2 6 2" xfId="1426" xr:uid="{00000000-0005-0000-0000-0000F2070000}"/>
    <cellStyle name="Tusenskille 2 7" xfId="959" xr:uid="{00000000-0005-0000-0000-0000F3070000}"/>
    <cellStyle name="Tusenskille 3" xfId="960" xr:uid="{00000000-0005-0000-0000-0000F4070000}"/>
    <cellStyle name="Tusenskille 3 2" xfId="961" xr:uid="{00000000-0005-0000-0000-0000F5070000}"/>
    <cellStyle name="Tusenskille 3 2 2" xfId="962" xr:uid="{00000000-0005-0000-0000-0000F6070000}"/>
    <cellStyle name="Tusenskille 3 2 2 2" xfId="2091" xr:uid="{00000000-0005-0000-0000-0000F7070000}"/>
    <cellStyle name="Tusenskille 3 2 3" xfId="963" xr:uid="{00000000-0005-0000-0000-0000F8070000}"/>
    <cellStyle name="Tusenskille 3 2 3 2" xfId="2092" xr:uid="{00000000-0005-0000-0000-0000F9070000}"/>
    <cellStyle name="Tusenskille 3 2 4" xfId="1427" xr:uid="{00000000-0005-0000-0000-0000FA070000}"/>
    <cellStyle name="Tusenskille 3 2 5" xfId="1076" xr:uid="{00000000-0005-0000-0000-0000FB070000}"/>
    <cellStyle name="Tusenskille 3 3" xfId="964" xr:uid="{00000000-0005-0000-0000-0000FC070000}"/>
    <cellStyle name="Tusenskille 3 3 2" xfId="1428" xr:uid="{00000000-0005-0000-0000-0000FD070000}"/>
    <cellStyle name="Tusenskille 3 3 3" xfId="1039" xr:uid="{00000000-0005-0000-0000-0000FE070000}"/>
    <cellStyle name="Tusenskille 3 4" xfId="965" xr:uid="{00000000-0005-0000-0000-0000FF070000}"/>
    <cellStyle name="Tusenskille 3 4 2" xfId="966" xr:uid="{00000000-0005-0000-0000-000000080000}"/>
    <cellStyle name="Tusenskille 3 4 2 2" xfId="2093" xr:uid="{00000000-0005-0000-0000-000001080000}"/>
    <cellStyle name="Tusenskille 3 4 3" xfId="2094" xr:uid="{00000000-0005-0000-0000-000002080000}"/>
    <cellStyle name="Tusenskille 3 5" xfId="967" xr:uid="{00000000-0005-0000-0000-000003080000}"/>
    <cellStyle name="Tusenskille 3 5 2" xfId="2095" xr:uid="{00000000-0005-0000-0000-000004080000}"/>
    <cellStyle name="Tusenskille 3 6" xfId="968" xr:uid="{00000000-0005-0000-0000-000005080000}"/>
    <cellStyle name="Tusenskille 3 6 2" xfId="2096" xr:uid="{00000000-0005-0000-0000-000006080000}"/>
    <cellStyle name="Tusenskille 3 7" xfId="969" xr:uid="{00000000-0005-0000-0000-000007080000}"/>
    <cellStyle name="Tusenskille 3 7 2" xfId="970" xr:uid="{00000000-0005-0000-0000-000008080000}"/>
    <cellStyle name="Tusenskille 3 7 2 2" xfId="2097" xr:uid="{00000000-0005-0000-0000-000009080000}"/>
    <cellStyle name="Tusenskille 3 7 3" xfId="971" xr:uid="{00000000-0005-0000-0000-00000A080000}"/>
    <cellStyle name="Tusenskille 3 8" xfId="972" xr:uid="{00000000-0005-0000-0000-00000B080000}"/>
    <cellStyle name="Tusenskille 3 8 2" xfId="1429" xr:uid="{00000000-0005-0000-0000-00000C080000}"/>
    <cellStyle name="Tusenskille 3 8 2 2" xfId="2099" xr:uid="{00000000-0005-0000-0000-00000D080000}"/>
    <cellStyle name="Tusenskille 3 8 2 3" xfId="2098" xr:uid="{00000000-0005-0000-0000-00000E080000}"/>
    <cellStyle name="Tusenskille 3 8 3" xfId="2100" xr:uid="{00000000-0005-0000-0000-00000F080000}"/>
    <cellStyle name="Tusenskille 3 8 4" xfId="2101" xr:uid="{00000000-0005-0000-0000-000010080000}"/>
    <cellStyle name="Tusenskille 3 9" xfId="973" xr:uid="{00000000-0005-0000-0000-000011080000}"/>
    <cellStyle name="Tusenskille 5 2" xfId="974" xr:uid="{00000000-0005-0000-0000-000012080000}"/>
    <cellStyle name="Tusenskille 5 2 2" xfId="975" xr:uid="{00000000-0005-0000-0000-000013080000}"/>
    <cellStyle name="Tusenskille 5 2 2 2" xfId="1431" xr:uid="{00000000-0005-0000-0000-000014080000}"/>
    <cellStyle name="Tusenskille 5 2 3" xfId="1430" xr:uid="{00000000-0005-0000-0000-000015080000}"/>
    <cellStyle name="Tusenskille 5 2 4" xfId="1040" xr:uid="{00000000-0005-0000-0000-000016080000}"/>
    <cellStyle name="Tusental 4" xfId="976" xr:uid="{00000000-0005-0000-0000-000017080000}"/>
    <cellStyle name="Tusental 4 2" xfId="977" xr:uid="{00000000-0005-0000-0000-000018080000}"/>
    <cellStyle name="Tusental 4 2 2" xfId="1433" xr:uid="{00000000-0005-0000-0000-000019080000}"/>
    <cellStyle name="Tusental 4 3" xfId="1432" xr:uid="{00000000-0005-0000-0000-00001A080000}"/>
    <cellStyle name="Tusental 4 4" xfId="1041" xr:uid="{00000000-0005-0000-0000-00001B080000}"/>
    <cellStyle name="Utdata 2" xfId="978" xr:uid="{00000000-0005-0000-0000-00001C080000}"/>
    <cellStyle name="Utdata 2 2" xfId="979" xr:uid="{00000000-0005-0000-0000-00001D080000}"/>
    <cellStyle name="Utdata 3" xfId="980" xr:uid="{00000000-0005-0000-0000-00001E080000}"/>
    <cellStyle name="Uthevingsfarge1 2" xfId="981" xr:uid="{00000000-0005-0000-0000-00001F080000}"/>
    <cellStyle name="Uthevingsfarge1 2 2" xfId="982" xr:uid="{00000000-0005-0000-0000-000020080000}"/>
    <cellStyle name="Uthevingsfarge1 3" xfId="983" xr:uid="{00000000-0005-0000-0000-000021080000}"/>
    <cellStyle name="Uthevingsfarge2 2" xfId="984" xr:uid="{00000000-0005-0000-0000-000022080000}"/>
    <cellStyle name="Uthevingsfarge2 2 2" xfId="985" xr:uid="{00000000-0005-0000-0000-000023080000}"/>
    <cellStyle name="Uthevingsfarge2 3" xfId="986" xr:uid="{00000000-0005-0000-0000-000024080000}"/>
    <cellStyle name="Uthevingsfarge3 2" xfId="987" xr:uid="{00000000-0005-0000-0000-000025080000}"/>
    <cellStyle name="Uthevingsfarge3 2 2" xfId="988" xr:uid="{00000000-0005-0000-0000-000026080000}"/>
    <cellStyle name="Uthevingsfarge3 3" xfId="989" xr:uid="{00000000-0005-0000-0000-000027080000}"/>
    <cellStyle name="Uthevingsfarge4 2" xfId="990" xr:uid="{00000000-0005-0000-0000-000028080000}"/>
    <cellStyle name="Uthevingsfarge4 2 2" xfId="991" xr:uid="{00000000-0005-0000-0000-000029080000}"/>
    <cellStyle name="Uthevingsfarge4 3" xfId="992" xr:uid="{00000000-0005-0000-0000-00002A080000}"/>
    <cellStyle name="Uthevingsfarge5 2" xfId="993" xr:uid="{00000000-0005-0000-0000-00002B080000}"/>
    <cellStyle name="Uthevingsfarge5 2 2" xfId="994" xr:uid="{00000000-0005-0000-0000-00002C080000}"/>
    <cellStyle name="Uthevingsfarge5 3" xfId="995" xr:uid="{00000000-0005-0000-0000-00002D080000}"/>
    <cellStyle name="Uthevingsfarge6 2" xfId="996" xr:uid="{00000000-0005-0000-0000-00002E080000}"/>
    <cellStyle name="Uthevingsfarge6 2 2" xfId="997" xr:uid="{00000000-0005-0000-0000-00002F080000}"/>
    <cellStyle name="Uthevingsfarge6 3" xfId="998" xr:uid="{00000000-0005-0000-0000-000030080000}"/>
    <cellStyle name="Valuta 2" xfId="999" xr:uid="{00000000-0005-0000-0000-000031080000}"/>
    <cellStyle name="Valuta 2 2" xfId="2102" xr:uid="{00000000-0005-0000-0000-000032080000}"/>
    <cellStyle name="Varseltekst 2" xfId="1000" xr:uid="{00000000-0005-0000-0000-000033080000}"/>
    <cellStyle name="Varseltekst 2 2" xfId="1001" xr:uid="{00000000-0005-0000-0000-000034080000}"/>
    <cellStyle name="Varseltekst 3" xfId="1002" xr:uid="{00000000-0005-0000-0000-000035080000}"/>
    <cellStyle name="Warning Text" xfId="1003" xr:uid="{00000000-0005-0000-0000-00003608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au@finanstilsynet.n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CT685"/>
  <sheetViews>
    <sheetView tabSelected="1" zoomScaleNormal="100" workbookViewId="0">
      <selection activeCell="B7" sqref="B7:C7"/>
    </sheetView>
  </sheetViews>
  <sheetFormatPr defaultColWidth="12" defaultRowHeight="11.25" x14ac:dyDescent="0.2"/>
  <cols>
    <col min="1" max="1" width="24.6640625" customWidth="1"/>
    <col min="2" max="3" width="37" customWidth="1"/>
    <col min="4" max="4" width="47" bestFit="1" customWidth="1"/>
    <col min="5" max="5" width="45.1640625" customWidth="1"/>
    <col min="6" max="58" width="12" style="12" customWidth="1"/>
    <col min="59" max="59" width="17.5" style="12" customWidth="1"/>
    <col min="60" max="61" width="14.83203125" style="12" customWidth="1"/>
    <col min="62" max="64" width="12" style="12" customWidth="1"/>
    <col min="65" max="77" width="12" style="2" customWidth="1"/>
    <col min="78" max="96" width="12" style="54"/>
    <col min="97" max="16384" width="12" style="2"/>
  </cols>
  <sheetData>
    <row r="1" spans="1:98" s="30" customFormat="1" x14ac:dyDescent="0.2">
      <c r="A1" s="55" t="s">
        <v>98</v>
      </c>
      <c r="B1" s="29" t="s">
        <v>83</v>
      </c>
      <c r="AI1" s="29">
        <f ca="1">(YEAR(NOW()))</f>
        <v>2024</v>
      </c>
      <c r="BA1" s="56">
        <v>5</v>
      </c>
      <c r="BB1" s="29">
        <f>D13</f>
        <v>20240331</v>
      </c>
      <c r="BC1" s="29">
        <f>A2</f>
        <v>48</v>
      </c>
      <c r="BD1" s="29">
        <f>D7</f>
        <v>0</v>
      </c>
      <c r="BE1" s="56">
        <f>D11</f>
        <v>0</v>
      </c>
      <c r="BF1" s="57" t="str">
        <f>IF(E11="1.kvartal",CONCATENATE("3"),IF(E11="1.halvår",CONCATENATE("6"),IF(E11="1.-3.kvartal",CONCATENATE("9"),IF(E11="År",CONCATENATE("12"),""))))</f>
        <v/>
      </c>
      <c r="BG1" s="29">
        <v>10</v>
      </c>
      <c r="BH1" s="29" t="s">
        <v>15</v>
      </c>
      <c r="BI1" s="29">
        <f>IF(B13="Konsolidert",2,IF(B13="Ikke-Konsolidert",1,IF(B13="",-1)))</f>
        <v>1</v>
      </c>
      <c r="BJ1" s="29">
        <v>0</v>
      </c>
      <c r="BK1" s="29"/>
      <c r="BL1" s="29"/>
      <c r="BM1" s="29"/>
      <c r="BN1" s="29"/>
      <c r="BZ1" s="29"/>
      <c r="CA1" s="53" t="s">
        <v>85</v>
      </c>
      <c r="CB1" s="53">
        <v>999999001</v>
      </c>
      <c r="CC1" s="53" t="s">
        <v>86</v>
      </c>
      <c r="CD1" s="53">
        <f>+CB1+1</f>
        <v>999999002</v>
      </c>
      <c r="CE1" s="53" t="s">
        <v>87</v>
      </c>
      <c r="CF1" s="53">
        <f>+CD1+1</f>
        <v>999999003</v>
      </c>
      <c r="CG1" s="53" t="s">
        <v>88</v>
      </c>
      <c r="CH1" s="53">
        <f>+CF1+1</f>
        <v>999999004</v>
      </c>
      <c r="CI1" s="53" t="s">
        <v>89</v>
      </c>
      <c r="CJ1" s="53">
        <f>+CH1+1</f>
        <v>999999005</v>
      </c>
      <c r="CK1" s="53" t="s">
        <v>90</v>
      </c>
      <c r="CL1" s="53">
        <f>+CJ1+1</f>
        <v>999999006</v>
      </c>
      <c r="CM1" s="53" t="s">
        <v>91</v>
      </c>
      <c r="CN1" s="53">
        <f>+CL1+1</f>
        <v>999999007</v>
      </c>
      <c r="CO1" s="53" t="s">
        <v>92</v>
      </c>
      <c r="CP1" s="53">
        <f>+CN1+1</f>
        <v>999999008</v>
      </c>
      <c r="CQ1" s="53" t="s">
        <v>93</v>
      </c>
      <c r="CR1" s="53">
        <f>+CP1+1</f>
        <v>999999009</v>
      </c>
      <c r="CS1" s="53" t="s">
        <v>94</v>
      </c>
      <c r="CT1" s="53">
        <f>+CR1+1</f>
        <v>999999010</v>
      </c>
    </row>
    <row r="2" spans="1:98" ht="12.75" x14ac:dyDescent="0.2">
      <c r="A2" s="145">
        <v>48</v>
      </c>
      <c r="B2" s="2"/>
      <c r="C2" s="2"/>
      <c r="D2" s="2"/>
      <c r="E2" s="2"/>
      <c r="AI2" s="29">
        <f ca="1">(YEAR(NOW())-1)</f>
        <v>2023</v>
      </c>
      <c r="BA2" s="29" t="s">
        <v>67</v>
      </c>
      <c r="BB2" s="29" t="s">
        <v>68</v>
      </c>
      <c r="BC2" s="29" t="s">
        <v>69</v>
      </c>
      <c r="BD2" s="29" t="s">
        <v>70</v>
      </c>
      <c r="BE2" s="29" t="s">
        <v>76</v>
      </c>
      <c r="BF2" s="29" t="s">
        <v>77</v>
      </c>
      <c r="BG2" s="29" t="s">
        <v>73</v>
      </c>
      <c r="BH2" s="29" t="s">
        <v>74</v>
      </c>
      <c r="BI2" s="58" t="s">
        <v>71</v>
      </c>
      <c r="BJ2" s="29" t="s">
        <v>72</v>
      </c>
      <c r="BK2" s="54"/>
      <c r="BL2" s="54"/>
      <c r="BM2" s="54"/>
      <c r="BN2" s="54"/>
    </row>
    <row r="3" spans="1:98" ht="27.75" x14ac:dyDescent="0.4">
      <c r="A3" s="1"/>
      <c r="B3" s="148" t="s">
        <v>13</v>
      </c>
      <c r="C3" s="148"/>
      <c r="D3" s="148"/>
      <c r="E3" s="148"/>
      <c r="BA3" s="29"/>
      <c r="BB3" s="29"/>
      <c r="BC3" s="29"/>
      <c r="BD3" s="58"/>
      <c r="BE3" s="58"/>
      <c r="BF3" s="29"/>
      <c r="BG3" s="29" t="s">
        <v>78</v>
      </c>
      <c r="BH3" s="29"/>
      <c r="BI3" s="29"/>
      <c r="BJ3" s="29"/>
      <c r="BK3" s="54"/>
      <c r="BL3" s="54"/>
      <c r="BM3" s="54"/>
      <c r="BN3" s="54"/>
    </row>
    <row r="4" spans="1:98" ht="12.75" x14ac:dyDescent="0.2">
      <c r="A4" s="1"/>
      <c r="B4" s="3"/>
      <c r="C4" s="3"/>
      <c r="D4" s="3"/>
      <c r="E4" s="3"/>
      <c r="BA4" s="54"/>
      <c r="BB4" s="54" t="s">
        <v>79</v>
      </c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</row>
    <row r="5" spans="1:98" ht="12.75" x14ac:dyDescent="0.2">
      <c r="A5" s="1"/>
      <c r="B5" s="3"/>
      <c r="C5" s="3"/>
      <c r="D5" s="3"/>
      <c r="E5" s="3"/>
    </row>
    <row r="6" spans="1:98" ht="17.100000000000001" customHeight="1" x14ac:dyDescent="0.2">
      <c r="A6" s="1"/>
      <c r="B6" s="149" t="s">
        <v>4</v>
      </c>
      <c r="C6" s="150"/>
      <c r="D6" s="4" t="s">
        <v>5</v>
      </c>
      <c r="E6" s="4" t="s">
        <v>6</v>
      </c>
    </row>
    <row r="7" spans="1:98" ht="17.100000000000001" customHeight="1" x14ac:dyDescent="0.2">
      <c r="A7" s="1"/>
      <c r="B7" s="151"/>
      <c r="C7" s="152"/>
      <c r="D7" s="5"/>
      <c r="E7" s="6"/>
      <c r="CA7" s="54" t="s">
        <v>97</v>
      </c>
      <c r="CB7" s="54">
        <v>802</v>
      </c>
      <c r="CC7" s="54" t="s">
        <v>99</v>
      </c>
      <c r="CD7" s="54">
        <v>1812</v>
      </c>
    </row>
    <row r="8" spans="1:98" ht="17.100000000000001" customHeight="1" x14ac:dyDescent="0.2">
      <c r="A8" s="1"/>
      <c r="B8" s="149" t="s">
        <v>7</v>
      </c>
      <c r="C8" s="150"/>
      <c r="D8" s="4" t="s">
        <v>8</v>
      </c>
      <c r="E8" s="4" t="s">
        <v>9</v>
      </c>
    </row>
    <row r="9" spans="1:98" ht="17.100000000000001" customHeight="1" x14ac:dyDescent="0.2">
      <c r="A9" s="1"/>
      <c r="B9" s="153"/>
      <c r="C9" s="154"/>
      <c r="D9" s="9"/>
      <c r="E9" s="9"/>
      <c r="CA9" s="54" t="s">
        <v>97</v>
      </c>
      <c r="CB9" s="54">
        <v>1810</v>
      </c>
      <c r="CC9" s="54" t="s">
        <v>96</v>
      </c>
      <c r="CD9" s="54">
        <v>1811</v>
      </c>
      <c r="CE9" s="54" t="s">
        <v>99</v>
      </c>
      <c r="CF9" s="54">
        <v>1813</v>
      </c>
    </row>
    <row r="10" spans="1:98" ht="17.100000000000001" customHeight="1" x14ac:dyDescent="0.2">
      <c r="A10" s="1"/>
      <c r="B10" s="149" t="s">
        <v>64</v>
      </c>
      <c r="C10" s="150"/>
      <c r="D10" s="4" t="s">
        <v>11</v>
      </c>
      <c r="E10" s="4" t="s">
        <v>10</v>
      </c>
    </row>
    <row r="11" spans="1:98" ht="17.100000000000001" customHeight="1" x14ac:dyDescent="0.2">
      <c r="A11" s="1"/>
      <c r="B11" s="157" t="str">
        <f>IF(AND(D11&lt;&gt;"",E11&lt;&gt;""),CONCATENATE(RIGHT(D11,4),"-",IF(E11="1.kvartal",CONCATENATE("03-31"),IF(E11="1.halvår",CONCATENATE("06-30"),IF(E11="1.-3.kvartal",CONCATENATE("09-30"),IF(E11="År",CONCATENATE("12-31"),""))))),"")</f>
        <v/>
      </c>
      <c r="C11" s="158"/>
      <c r="D11" s="7"/>
      <c r="E11" s="8"/>
    </row>
    <row r="12" spans="1:98" ht="17.100000000000001" customHeight="1" x14ac:dyDescent="0.2">
      <c r="A12" s="1"/>
      <c r="B12" s="159" t="s">
        <v>60</v>
      </c>
      <c r="C12" s="160"/>
      <c r="D12" s="52" t="s">
        <v>80</v>
      </c>
      <c r="E12" s="31" t="s">
        <v>14</v>
      </c>
    </row>
    <row r="13" spans="1:98" ht="17.100000000000001" customHeight="1" x14ac:dyDescent="0.2">
      <c r="A13" s="1"/>
      <c r="B13" s="161" t="s">
        <v>61</v>
      </c>
      <c r="C13" s="162"/>
      <c r="D13" s="32">
        <v>20240331</v>
      </c>
      <c r="E13" s="11"/>
      <c r="CA13" s="54" t="s">
        <v>99</v>
      </c>
      <c r="CB13" s="54">
        <v>1814</v>
      </c>
    </row>
    <row r="14" spans="1:98" ht="14.25" x14ac:dyDescent="0.2">
      <c r="A14" s="2"/>
      <c r="B14" s="10"/>
      <c r="C14" s="10"/>
      <c r="D14" s="2"/>
      <c r="E14" s="2"/>
    </row>
    <row r="15" spans="1:98" ht="14.25" x14ac:dyDescent="0.2">
      <c r="A15" s="2"/>
      <c r="B15" s="10"/>
      <c r="C15" s="10"/>
      <c r="D15" s="2"/>
      <c r="E15" s="2"/>
    </row>
    <row r="16" spans="1:98" ht="14.25" x14ac:dyDescent="0.2">
      <c r="A16" s="2"/>
      <c r="B16" s="10"/>
      <c r="C16" s="10"/>
      <c r="D16" s="2"/>
      <c r="E16" s="2"/>
    </row>
    <row r="17" spans="1:96" ht="12.75" x14ac:dyDescent="0.2">
      <c r="A17" s="2"/>
      <c r="B17" s="149" t="s">
        <v>12</v>
      </c>
      <c r="C17" s="150"/>
      <c r="D17" s="4" t="s">
        <v>8</v>
      </c>
      <c r="E17" s="4" t="s">
        <v>9</v>
      </c>
    </row>
    <row r="18" spans="1:96" s="49" customFormat="1" ht="12.75" x14ac:dyDescent="0.2">
      <c r="B18" s="163" t="s">
        <v>81</v>
      </c>
      <c r="C18" s="164"/>
      <c r="D18" s="50" t="s">
        <v>65</v>
      </c>
      <c r="E18" s="51" t="s">
        <v>66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</row>
    <row r="19" spans="1:96" x14ac:dyDescent="0.2">
      <c r="A19" s="2"/>
      <c r="B19" s="2"/>
      <c r="C19" s="2"/>
      <c r="D19" s="2"/>
      <c r="E19" s="2"/>
    </row>
    <row r="20" spans="1:96" x14ac:dyDescent="0.2">
      <c r="A20" s="2"/>
      <c r="B20" s="2"/>
      <c r="C20" s="2"/>
      <c r="D20" s="2"/>
      <c r="E20" s="2"/>
    </row>
    <row r="21" spans="1:96" x14ac:dyDescent="0.2">
      <c r="A21" s="2"/>
      <c r="B21" s="2"/>
      <c r="C21" s="2"/>
      <c r="D21" s="2"/>
      <c r="E21" s="2"/>
    </row>
    <row r="22" spans="1:96" x14ac:dyDescent="0.2">
      <c r="A22" s="2"/>
      <c r="B22" s="2"/>
      <c r="C22" s="2"/>
      <c r="D22" s="2"/>
      <c r="E22" s="2"/>
    </row>
    <row r="23" spans="1:96" ht="39" customHeight="1" x14ac:dyDescent="0.2">
      <c r="A23" s="2"/>
      <c r="B23" s="155" t="s">
        <v>82</v>
      </c>
      <c r="C23" s="156"/>
      <c r="D23" s="156"/>
      <c r="E23" s="156"/>
    </row>
    <row r="24" spans="1:96" x14ac:dyDescent="0.2">
      <c r="A24" s="2"/>
      <c r="B24" s="2"/>
      <c r="C24" s="2"/>
      <c r="D24" s="2"/>
      <c r="E24" s="2"/>
    </row>
    <row r="25" spans="1:96" x14ac:dyDescent="0.2">
      <c r="A25" s="2"/>
      <c r="B25" s="2"/>
      <c r="C25" s="2"/>
      <c r="D25" s="2"/>
      <c r="E25" s="2"/>
    </row>
    <row r="26" spans="1:96" x14ac:dyDescent="0.2">
      <c r="A26" s="2"/>
      <c r="B26" s="2"/>
      <c r="C26" s="2"/>
      <c r="D26" s="2"/>
      <c r="E26" s="2"/>
    </row>
    <row r="27" spans="1:96" x14ac:dyDescent="0.2">
      <c r="A27" s="2"/>
      <c r="B27" s="2"/>
      <c r="C27" s="2"/>
      <c r="D27" s="2"/>
      <c r="E27" s="2"/>
    </row>
    <row r="28" spans="1:96" x14ac:dyDescent="0.2">
      <c r="A28" s="2"/>
      <c r="B28" s="2"/>
      <c r="C28" s="2"/>
      <c r="D28" s="2"/>
      <c r="E28" s="2"/>
    </row>
    <row r="29" spans="1:96" x14ac:dyDescent="0.2">
      <c r="A29" s="2"/>
      <c r="B29" s="2"/>
      <c r="C29" s="2"/>
      <c r="D29" s="2"/>
      <c r="E29" s="2"/>
    </row>
    <row r="30" spans="1:96" x14ac:dyDescent="0.2">
      <c r="A30" s="2"/>
      <c r="B30" s="2"/>
      <c r="C30" s="2"/>
      <c r="D30" s="2"/>
      <c r="E30" s="2"/>
    </row>
    <row r="31" spans="1:96" x14ac:dyDescent="0.2">
      <c r="A31" s="2"/>
      <c r="B31" s="2"/>
      <c r="C31" s="2"/>
      <c r="D31" s="2"/>
      <c r="E31" s="2"/>
    </row>
    <row r="32" spans="1:96" x14ac:dyDescent="0.2">
      <c r="A32" s="2"/>
      <c r="B32" s="2"/>
      <c r="C32" s="2"/>
      <c r="D32" s="2"/>
      <c r="E32" s="2"/>
    </row>
    <row r="33" spans="1:5" x14ac:dyDescent="0.2">
      <c r="A33" s="2"/>
      <c r="B33" s="2"/>
      <c r="C33" s="2"/>
      <c r="D33" s="2"/>
      <c r="E33" s="2"/>
    </row>
    <row r="34" spans="1:5" x14ac:dyDescent="0.2">
      <c r="A34" s="2"/>
      <c r="B34" s="2"/>
      <c r="C34" s="2"/>
      <c r="D34" s="2"/>
      <c r="E34" s="2"/>
    </row>
    <row r="35" spans="1:5" x14ac:dyDescent="0.2">
      <c r="A35" s="2"/>
      <c r="B35" s="2"/>
      <c r="C35" s="2"/>
      <c r="D35" s="2"/>
      <c r="E35" s="2"/>
    </row>
    <row r="36" spans="1:5" x14ac:dyDescent="0.2">
      <c r="A36" s="2"/>
      <c r="B36" s="2"/>
      <c r="C36" s="2"/>
      <c r="D36" s="2"/>
      <c r="E36" s="2"/>
    </row>
    <row r="37" spans="1:5" x14ac:dyDescent="0.2">
      <c r="A37" s="2"/>
      <c r="B37" s="2"/>
      <c r="C37" s="2"/>
      <c r="D37" s="2"/>
      <c r="E37" s="2"/>
    </row>
    <row r="38" spans="1:5" x14ac:dyDescent="0.2">
      <c r="A38" s="2"/>
      <c r="B38" s="2"/>
      <c r="C38" s="2"/>
      <c r="D38" s="2"/>
      <c r="E38" s="2"/>
    </row>
    <row r="39" spans="1:5" x14ac:dyDescent="0.2">
      <c r="A39" s="2"/>
      <c r="B39" s="2"/>
      <c r="C39" s="2"/>
      <c r="D39" s="2"/>
      <c r="E39" s="2"/>
    </row>
    <row r="40" spans="1:5" x14ac:dyDescent="0.2">
      <c r="A40" s="2"/>
      <c r="B40" s="2"/>
      <c r="C40" s="2"/>
      <c r="D40" s="2"/>
      <c r="E40" s="2"/>
    </row>
    <row r="41" spans="1:5" x14ac:dyDescent="0.2">
      <c r="A41" s="2"/>
      <c r="B41" s="2"/>
      <c r="C41" s="2"/>
      <c r="D41" s="2"/>
      <c r="E41" s="2"/>
    </row>
    <row r="42" spans="1:5" x14ac:dyDescent="0.2">
      <c r="A42" s="2"/>
      <c r="B42" s="2"/>
      <c r="C42" s="2"/>
      <c r="D42" s="2"/>
      <c r="E42" s="2"/>
    </row>
    <row r="43" spans="1:5" x14ac:dyDescent="0.2">
      <c r="A43" s="2"/>
      <c r="B43" s="2"/>
      <c r="C43" s="2"/>
      <c r="D43" s="2"/>
      <c r="E43" s="2"/>
    </row>
    <row r="44" spans="1:5" x14ac:dyDescent="0.2">
      <c r="A44" s="2"/>
      <c r="B44" s="2"/>
      <c r="C44" s="2"/>
      <c r="D44" s="2"/>
      <c r="E44" s="2"/>
    </row>
    <row r="45" spans="1:5" x14ac:dyDescent="0.2">
      <c r="A45" s="2"/>
      <c r="B45" s="2"/>
      <c r="C45" s="2"/>
      <c r="D45" s="2"/>
      <c r="E45" s="2"/>
    </row>
    <row r="46" spans="1:5" x14ac:dyDescent="0.2">
      <c r="A46" s="2"/>
      <c r="B46" s="2"/>
      <c r="C46" s="2"/>
      <c r="D46" s="2"/>
      <c r="E46" s="2"/>
    </row>
    <row r="47" spans="1:5" x14ac:dyDescent="0.2">
      <c r="A47" s="2"/>
      <c r="B47" s="2"/>
      <c r="C47" s="2"/>
      <c r="D47" s="2"/>
      <c r="E47" s="2"/>
    </row>
    <row r="48" spans="1:5" x14ac:dyDescent="0.2">
      <c r="A48" s="2"/>
      <c r="B48" s="2"/>
      <c r="C48" s="2"/>
      <c r="D48" s="2"/>
      <c r="E48" s="2"/>
    </row>
    <row r="49" spans="1:5" x14ac:dyDescent="0.2">
      <c r="A49" s="2"/>
      <c r="B49" s="2"/>
      <c r="C49" s="2"/>
      <c r="D49" s="2"/>
      <c r="E49" s="2"/>
    </row>
    <row r="50" spans="1:5" x14ac:dyDescent="0.2">
      <c r="A50" s="2"/>
      <c r="B50" s="2"/>
      <c r="C50" s="2"/>
      <c r="D50" s="2"/>
      <c r="E50" s="2"/>
    </row>
    <row r="51" spans="1:5" x14ac:dyDescent="0.2">
      <c r="A51" s="2"/>
      <c r="B51" s="2"/>
      <c r="C51" s="2"/>
      <c r="D51" s="2"/>
      <c r="E51" s="2"/>
    </row>
    <row r="52" spans="1:5" x14ac:dyDescent="0.2">
      <c r="A52" s="2"/>
      <c r="B52" s="2"/>
      <c r="C52" s="2"/>
      <c r="D52" s="2"/>
      <c r="E52" s="2"/>
    </row>
    <row r="53" spans="1:5" x14ac:dyDescent="0.2">
      <c r="A53" s="2"/>
      <c r="B53" s="2"/>
      <c r="C53" s="2"/>
      <c r="D53" s="2"/>
      <c r="E53" s="2"/>
    </row>
    <row r="54" spans="1:5" x14ac:dyDescent="0.2">
      <c r="A54" s="2"/>
      <c r="B54" s="2"/>
      <c r="C54" s="2"/>
      <c r="D54" s="2"/>
      <c r="E54" s="2"/>
    </row>
    <row r="55" spans="1:5" x14ac:dyDescent="0.2">
      <c r="A55" s="2"/>
      <c r="B55" s="2"/>
      <c r="C55" s="2"/>
      <c r="D55" s="2"/>
      <c r="E55" s="2"/>
    </row>
    <row r="56" spans="1:5" x14ac:dyDescent="0.2">
      <c r="A56" s="2"/>
      <c r="B56" s="2"/>
      <c r="C56" s="2"/>
      <c r="D56" s="2"/>
      <c r="E56" s="2"/>
    </row>
    <row r="57" spans="1:5" x14ac:dyDescent="0.2">
      <c r="A57" s="2"/>
      <c r="B57" s="2"/>
      <c r="C57" s="2"/>
      <c r="D57" s="2"/>
      <c r="E57" s="2"/>
    </row>
    <row r="58" spans="1:5" x14ac:dyDescent="0.2">
      <c r="A58" s="2"/>
      <c r="B58" s="2"/>
      <c r="C58" s="2"/>
      <c r="D58" s="2"/>
      <c r="E58" s="2"/>
    </row>
    <row r="59" spans="1:5" x14ac:dyDescent="0.2">
      <c r="A59" s="2"/>
      <c r="B59" s="2"/>
      <c r="C59" s="2"/>
      <c r="D59" s="2"/>
      <c r="E59" s="2"/>
    </row>
    <row r="60" spans="1:5" x14ac:dyDescent="0.2">
      <c r="A60" s="2"/>
      <c r="B60" s="2"/>
      <c r="C60" s="2"/>
      <c r="D60" s="2"/>
      <c r="E60" s="2"/>
    </row>
    <row r="61" spans="1:5" x14ac:dyDescent="0.2">
      <c r="A61" s="2"/>
      <c r="B61" s="2"/>
      <c r="C61" s="2"/>
      <c r="D61" s="2"/>
      <c r="E61" s="2"/>
    </row>
    <row r="62" spans="1:5" x14ac:dyDescent="0.2">
      <c r="A62" s="2"/>
      <c r="B62" s="2"/>
      <c r="C62" s="2"/>
      <c r="D62" s="2"/>
      <c r="E62" s="2"/>
    </row>
    <row r="63" spans="1:5" x14ac:dyDescent="0.2">
      <c r="A63" s="2"/>
      <c r="B63" s="2"/>
      <c r="C63" s="2"/>
      <c r="D63" s="2"/>
      <c r="E63" s="2"/>
    </row>
    <row r="64" spans="1:5" x14ac:dyDescent="0.2">
      <c r="A64" s="2"/>
      <c r="B64" s="2"/>
      <c r="C64" s="2"/>
      <c r="D64" s="2"/>
      <c r="E64" s="2"/>
    </row>
    <row r="65" spans="1:5" x14ac:dyDescent="0.2">
      <c r="A65" s="2"/>
      <c r="B65" s="2"/>
      <c r="C65" s="2"/>
      <c r="D65" s="2"/>
      <c r="E65" s="2"/>
    </row>
    <row r="66" spans="1:5" x14ac:dyDescent="0.2">
      <c r="A66" s="2"/>
      <c r="B66" s="2"/>
      <c r="C66" s="2"/>
      <c r="D66" s="2"/>
      <c r="E66" s="2"/>
    </row>
    <row r="67" spans="1:5" x14ac:dyDescent="0.2">
      <c r="A67" s="2"/>
      <c r="B67" s="2"/>
      <c r="C67" s="2"/>
      <c r="D67" s="2"/>
      <c r="E67" s="2"/>
    </row>
    <row r="68" spans="1:5" x14ac:dyDescent="0.2">
      <c r="A68" s="2"/>
      <c r="B68" s="2"/>
      <c r="C68" s="2"/>
      <c r="D68" s="2"/>
      <c r="E68" s="2"/>
    </row>
    <row r="69" spans="1:5" x14ac:dyDescent="0.2">
      <c r="A69" s="2"/>
      <c r="B69" s="2"/>
      <c r="C69" s="2"/>
      <c r="D69" s="2"/>
      <c r="E69" s="2"/>
    </row>
    <row r="70" spans="1:5" x14ac:dyDescent="0.2">
      <c r="A70" s="2"/>
      <c r="B70" s="2"/>
      <c r="C70" s="2"/>
      <c r="D70" s="2"/>
      <c r="E70" s="2"/>
    </row>
    <row r="71" spans="1:5" x14ac:dyDescent="0.2">
      <c r="A71" s="2"/>
      <c r="B71" s="2"/>
      <c r="C71" s="2"/>
      <c r="D71" s="2"/>
      <c r="E71" s="2"/>
    </row>
    <row r="72" spans="1:5" x14ac:dyDescent="0.2">
      <c r="A72" s="2"/>
      <c r="B72" s="2"/>
      <c r="C72" s="2"/>
      <c r="D72" s="2"/>
      <c r="E72" s="2"/>
    </row>
    <row r="73" spans="1:5" x14ac:dyDescent="0.2">
      <c r="A73" s="2"/>
      <c r="B73" s="2"/>
      <c r="C73" s="2"/>
      <c r="D73" s="2"/>
      <c r="E73" s="2"/>
    </row>
    <row r="74" spans="1:5" x14ac:dyDescent="0.2">
      <c r="A74" s="2"/>
      <c r="B74" s="2"/>
      <c r="C74" s="2"/>
      <c r="D74" s="2"/>
      <c r="E74" s="2"/>
    </row>
    <row r="75" spans="1:5" x14ac:dyDescent="0.2">
      <c r="A75" s="2"/>
      <c r="B75" s="2"/>
      <c r="C75" s="2"/>
      <c r="D75" s="2"/>
      <c r="E75" s="2"/>
    </row>
    <row r="76" spans="1:5" x14ac:dyDescent="0.2">
      <c r="A76" s="2"/>
      <c r="B76" s="2"/>
      <c r="C76" s="2"/>
      <c r="D76" s="2"/>
      <c r="E76" s="2"/>
    </row>
    <row r="77" spans="1:5" x14ac:dyDescent="0.2">
      <c r="A77" s="2"/>
      <c r="B77" s="2"/>
      <c r="C77" s="2"/>
      <c r="D77" s="2"/>
      <c r="E77" s="2"/>
    </row>
    <row r="78" spans="1:5" x14ac:dyDescent="0.2">
      <c r="A78" s="2"/>
      <c r="B78" s="2"/>
      <c r="C78" s="2"/>
      <c r="D78" s="2"/>
      <c r="E78" s="2"/>
    </row>
    <row r="79" spans="1:5" x14ac:dyDescent="0.2">
      <c r="A79" s="2"/>
      <c r="B79" s="2"/>
      <c r="C79" s="2"/>
      <c r="D79" s="2"/>
      <c r="E79" s="2"/>
    </row>
    <row r="80" spans="1:5" x14ac:dyDescent="0.2">
      <c r="A80" s="2"/>
      <c r="B80" s="2"/>
      <c r="C80" s="2"/>
      <c r="D80" s="2"/>
      <c r="E80" s="2"/>
    </row>
    <row r="81" spans="1:5" x14ac:dyDescent="0.2">
      <c r="A81" s="2"/>
      <c r="B81" s="2"/>
      <c r="C81" s="2"/>
      <c r="D81" s="2"/>
      <c r="E81" s="2"/>
    </row>
    <row r="82" spans="1:5" x14ac:dyDescent="0.2">
      <c r="A82" s="2"/>
      <c r="B82" s="2"/>
      <c r="C82" s="2"/>
      <c r="D82" s="2"/>
      <c r="E82" s="2"/>
    </row>
    <row r="83" spans="1:5" x14ac:dyDescent="0.2">
      <c r="A83" s="2"/>
      <c r="B83" s="2"/>
      <c r="C83" s="2"/>
      <c r="D83" s="2"/>
      <c r="E83" s="2"/>
    </row>
    <row r="84" spans="1:5" x14ac:dyDescent="0.2">
      <c r="A84" s="2"/>
      <c r="B84" s="2"/>
      <c r="C84" s="2"/>
      <c r="D84" s="2"/>
      <c r="E84" s="2"/>
    </row>
    <row r="85" spans="1:5" x14ac:dyDescent="0.2">
      <c r="A85" s="2"/>
      <c r="B85" s="2"/>
      <c r="C85" s="2"/>
      <c r="D85" s="2"/>
      <c r="E85" s="2"/>
    </row>
    <row r="86" spans="1:5" x14ac:dyDescent="0.2">
      <c r="A86" s="2"/>
      <c r="B86" s="2"/>
      <c r="C86" s="2"/>
      <c r="D86" s="2"/>
      <c r="E86" s="2"/>
    </row>
    <row r="87" spans="1:5" x14ac:dyDescent="0.2">
      <c r="A87" s="2"/>
      <c r="B87" s="2"/>
      <c r="C87" s="2"/>
      <c r="D87" s="2"/>
      <c r="E87" s="2"/>
    </row>
    <row r="88" spans="1:5" x14ac:dyDescent="0.2">
      <c r="A88" s="2"/>
      <c r="B88" s="2"/>
      <c r="C88" s="2"/>
      <c r="D88" s="2"/>
      <c r="E88" s="2"/>
    </row>
    <row r="89" spans="1:5" x14ac:dyDescent="0.2">
      <c r="A89" s="2"/>
      <c r="B89" s="2"/>
      <c r="C89" s="2"/>
      <c r="D89" s="2"/>
      <c r="E89" s="2"/>
    </row>
    <row r="90" spans="1:5" x14ac:dyDescent="0.2">
      <c r="A90" s="2"/>
      <c r="B90" s="2"/>
      <c r="C90" s="2"/>
      <c r="D90" s="2"/>
      <c r="E90" s="2"/>
    </row>
    <row r="91" spans="1:5" x14ac:dyDescent="0.2">
      <c r="A91" s="2"/>
      <c r="B91" s="2"/>
      <c r="C91" s="2"/>
      <c r="D91" s="2"/>
      <c r="E91" s="2"/>
    </row>
    <row r="92" spans="1:5" x14ac:dyDescent="0.2">
      <c r="A92" s="2"/>
      <c r="B92" s="2"/>
      <c r="C92" s="2"/>
      <c r="D92" s="2"/>
      <c r="E92" s="2"/>
    </row>
    <row r="93" spans="1:5" x14ac:dyDescent="0.2">
      <c r="A93" s="2"/>
      <c r="B93" s="2"/>
      <c r="C93" s="2"/>
      <c r="D93" s="2"/>
      <c r="E93" s="2"/>
    </row>
    <row r="94" spans="1:5" x14ac:dyDescent="0.2">
      <c r="A94" s="2"/>
      <c r="B94" s="2"/>
      <c r="C94" s="2"/>
      <c r="D94" s="2"/>
      <c r="E94" s="2"/>
    </row>
    <row r="95" spans="1:5" x14ac:dyDescent="0.2">
      <c r="A95" s="2"/>
      <c r="B95" s="2"/>
      <c r="C95" s="2"/>
      <c r="D95" s="2"/>
      <c r="E95" s="2"/>
    </row>
    <row r="96" spans="1:5" x14ac:dyDescent="0.2">
      <c r="A96" s="2"/>
      <c r="B96" s="2"/>
      <c r="C96" s="2"/>
      <c r="D96" s="2"/>
      <c r="E96" s="2"/>
    </row>
    <row r="97" spans="1:5" x14ac:dyDescent="0.2">
      <c r="A97" s="2"/>
      <c r="B97" s="2"/>
      <c r="C97" s="2"/>
      <c r="D97" s="2"/>
      <c r="E97" s="2"/>
    </row>
    <row r="98" spans="1:5" x14ac:dyDescent="0.2">
      <c r="A98" s="2"/>
      <c r="B98" s="2"/>
      <c r="C98" s="2"/>
      <c r="D98" s="2"/>
      <c r="E98" s="2"/>
    </row>
    <row r="99" spans="1:5" x14ac:dyDescent="0.2">
      <c r="A99" s="2"/>
      <c r="B99" s="2"/>
      <c r="C99" s="2"/>
      <c r="D99" s="2"/>
      <c r="E99" s="2"/>
    </row>
    <row r="100" spans="1:5" x14ac:dyDescent="0.2">
      <c r="A100" s="2"/>
      <c r="B100" s="2"/>
      <c r="C100" s="2"/>
      <c r="D100" s="2"/>
      <c r="E100" s="2"/>
    </row>
    <row r="101" spans="1:5" x14ac:dyDescent="0.2">
      <c r="A101" s="2"/>
      <c r="B101" s="2"/>
      <c r="C101" s="2"/>
      <c r="D101" s="2"/>
      <c r="E101" s="2"/>
    </row>
    <row r="102" spans="1:5" x14ac:dyDescent="0.2">
      <c r="A102" s="2"/>
      <c r="B102" s="2"/>
      <c r="C102" s="2"/>
      <c r="D102" s="2"/>
      <c r="E102" s="2"/>
    </row>
    <row r="103" spans="1:5" x14ac:dyDescent="0.2">
      <c r="A103" s="2"/>
      <c r="B103" s="2"/>
      <c r="C103" s="2"/>
      <c r="D103" s="2"/>
      <c r="E103" s="2"/>
    </row>
    <row r="104" spans="1:5" x14ac:dyDescent="0.2">
      <c r="A104" s="2"/>
      <c r="B104" s="2"/>
      <c r="C104" s="2"/>
      <c r="D104" s="2"/>
      <c r="E104" s="2"/>
    </row>
    <row r="105" spans="1:5" x14ac:dyDescent="0.2">
      <c r="A105" s="2"/>
      <c r="B105" s="2"/>
      <c r="C105" s="2"/>
      <c r="D105" s="2"/>
      <c r="E105" s="2"/>
    </row>
    <row r="106" spans="1:5" x14ac:dyDescent="0.2">
      <c r="A106" s="2"/>
      <c r="B106" s="2"/>
      <c r="C106" s="2"/>
      <c r="D106" s="2"/>
      <c r="E106" s="2"/>
    </row>
    <row r="107" spans="1:5" x14ac:dyDescent="0.2">
      <c r="A107" s="2"/>
      <c r="B107" s="2"/>
      <c r="C107" s="2"/>
      <c r="D107" s="2"/>
      <c r="E107" s="2"/>
    </row>
    <row r="108" spans="1:5" x14ac:dyDescent="0.2">
      <c r="A108" s="2"/>
      <c r="B108" s="2"/>
      <c r="C108" s="2"/>
      <c r="D108" s="2"/>
      <c r="E108" s="2"/>
    </row>
    <row r="109" spans="1:5" x14ac:dyDescent="0.2">
      <c r="A109" s="2"/>
      <c r="B109" s="2"/>
      <c r="C109" s="2"/>
      <c r="D109" s="2"/>
      <c r="E109" s="2"/>
    </row>
    <row r="110" spans="1:5" x14ac:dyDescent="0.2">
      <c r="A110" s="2"/>
      <c r="B110" s="2"/>
      <c r="C110" s="2"/>
      <c r="D110" s="2"/>
      <c r="E110" s="2"/>
    </row>
    <row r="111" spans="1:5" x14ac:dyDescent="0.2">
      <c r="A111" s="2"/>
      <c r="B111" s="2"/>
      <c r="C111" s="2"/>
      <c r="D111" s="2"/>
      <c r="E111" s="2"/>
    </row>
    <row r="112" spans="1:5" x14ac:dyDescent="0.2">
      <c r="A112" s="2"/>
      <c r="B112" s="2"/>
      <c r="C112" s="2"/>
      <c r="D112" s="2"/>
      <c r="E112" s="2"/>
    </row>
    <row r="113" spans="1:5" x14ac:dyDescent="0.2">
      <c r="A113" s="2"/>
      <c r="B113" s="2"/>
      <c r="C113" s="2"/>
      <c r="D113" s="2"/>
      <c r="E113" s="2"/>
    </row>
    <row r="114" spans="1:5" x14ac:dyDescent="0.2">
      <c r="A114" s="2"/>
      <c r="B114" s="2"/>
      <c r="C114" s="2"/>
      <c r="D114" s="2"/>
      <c r="E114" s="2"/>
    </row>
    <row r="115" spans="1:5" x14ac:dyDescent="0.2">
      <c r="A115" s="2"/>
      <c r="B115" s="2"/>
      <c r="C115" s="2"/>
      <c r="D115" s="2"/>
      <c r="E115" s="2"/>
    </row>
    <row r="116" spans="1:5" x14ac:dyDescent="0.2">
      <c r="A116" s="2"/>
      <c r="B116" s="2"/>
      <c r="C116" s="2"/>
      <c r="D116" s="2"/>
      <c r="E116" s="2"/>
    </row>
    <row r="117" spans="1:5" x14ac:dyDescent="0.2">
      <c r="A117" s="2"/>
      <c r="B117" s="2"/>
      <c r="C117" s="2"/>
      <c r="D117" s="2"/>
      <c r="E117" s="2"/>
    </row>
    <row r="118" spans="1:5" x14ac:dyDescent="0.2">
      <c r="A118" s="2"/>
      <c r="B118" s="2"/>
      <c r="C118" s="2"/>
      <c r="D118" s="2"/>
      <c r="E118" s="2"/>
    </row>
    <row r="119" spans="1:5" x14ac:dyDescent="0.2">
      <c r="A119" s="2"/>
      <c r="B119" s="2"/>
      <c r="C119" s="2"/>
      <c r="D119" s="2"/>
      <c r="E119" s="2"/>
    </row>
    <row r="120" spans="1:5" x14ac:dyDescent="0.2">
      <c r="A120" s="2"/>
      <c r="B120" s="2"/>
      <c r="C120" s="2"/>
      <c r="D120" s="2"/>
      <c r="E120" s="2"/>
    </row>
    <row r="121" spans="1:5" x14ac:dyDescent="0.2">
      <c r="A121" s="2"/>
      <c r="B121" s="2"/>
      <c r="C121" s="2"/>
      <c r="D121" s="2"/>
      <c r="E121" s="2"/>
    </row>
    <row r="122" spans="1:5" x14ac:dyDescent="0.2">
      <c r="A122" s="2"/>
      <c r="B122" s="2"/>
      <c r="C122" s="2"/>
      <c r="D122" s="2"/>
      <c r="E122" s="2"/>
    </row>
    <row r="123" spans="1:5" x14ac:dyDescent="0.2">
      <c r="A123" s="2"/>
      <c r="B123" s="2"/>
      <c r="C123" s="2"/>
      <c r="D123" s="2"/>
      <c r="E123" s="2"/>
    </row>
    <row r="124" spans="1:5" x14ac:dyDescent="0.2">
      <c r="A124" s="2"/>
      <c r="B124" s="2"/>
      <c r="C124" s="2"/>
      <c r="D124" s="2"/>
      <c r="E124" s="2"/>
    </row>
    <row r="125" spans="1:5" x14ac:dyDescent="0.2">
      <c r="A125" s="2"/>
      <c r="B125" s="2"/>
      <c r="C125" s="2"/>
      <c r="D125" s="2"/>
      <c r="E125" s="2"/>
    </row>
    <row r="126" spans="1:5" x14ac:dyDescent="0.2">
      <c r="A126" s="2"/>
      <c r="B126" s="2"/>
      <c r="C126" s="2"/>
      <c r="D126" s="2"/>
      <c r="E126" s="2"/>
    </row>
    <row r="127" spans="1:5" x14ac:dyDescent="0.2">
      <c r="A127" s="2"/>
      <c r="B127" s="2"/>
      <c r="C127" s="2"/>
      <c r="D127" s="2"/>
      <c r="E127" s="2"/>
    </row>
    <row r="128" spans="1:5" x14ac:dyDescent="0.2">
      <c r="A128" s="2"/>
      <c r="B128" s="2"/>
      <c r="C128" s="2"/>
      <c r="D128" s="2"/>
      <c r="E128" s="2"/>
    </row>
    <row r="129" spans="1:5" x14ac:dyDescent="0.2">
      <c r="A129" s="2"/>
      <c r="B129" s="2"/>
      <c r="C129" s="2"/>
      <c r="D129" s="2"/>
      <c r="E129" s="2"/>
    </row>
    <row r="130" spans="1:5" x14ac:dyDescent="0.2">
      <c r="A130" s="2"/>
      <c r="B130" s="2"/>
      <c r="C130" s="2"/>
      <c r="D130" s="2"/>
      <c r="E130" s="2"/>
    </row>
    <row r="131" spans="1:5" x14ac:dyDescent="0.2">
      <c r="A131" s="2"/>
      <c r="B131" s="2"/>
      <c r="C131" s="2"/>
      <c r="D131" s="2"/>
      <c r="E131" s="2"/>
    </row>
    <row r="132" spans="1:5" x14ac:dyDescent="0.2">
      <c r="A132" s="2"/>
      <c r="B132" s="2"/>
      <c r="C132" s="2"/>
      <c r="D132" s="2"/>
      <c r="E132" s="2"/>
    </row>
    <row r="133" spans="1:5" x14ac:dyDescent="0.2">
      <c r="A133" s="2"/>
      <c r="B133" s="2"/>
      <c r="C133" s="2"/>
      <c r="D133" s="2"/>
      <c r="E133" s="2"/>
    </row>
    <row r="134" spans="1:5" x14ac:dyDescent="0.2">
      <c r="A134" s="2"/>
      <c r="B134" s="2"/>
      <c r="C134" s="2"/>
      <c r="D134" s="2"/>
      <c r="E134" s="2"/>
    </row>
    <row r="135" spans="1:5" x14ac:dyDescent="0.2">
      <c r="A135" s="2"/>
      <c r="B135" s="2"/>
      <c r="C135" s="2"/>
      <c r="D135" s="2"/>
      <c r="E135" s="2"/>
    </row>
    <row r="136" spans="1:5" x14ac:dyDescent="0.2">
      <c r="A136" s="2"/>
      <c r="B136" s="2"/>
      <c r="C136" s="2"/>
      <c r="D136" s="2"/>
      <c r="E136" s="2"/>
    </row>
    <row r="137" spans="1:5" x14ac:dyDescent="0.2">
      <c r="A137" s="2"/>
      <c r="B137" s="2"/>
      <c r="C137" s="2"/>
      <c r="D137" s="2"/>
      <c r="E137" s="2"/>
    </row>
    <row r="138" spans="1:5" x14ac:dyDescent="0.2">
      <c r="A138" s="2"/>
      <c r="B138" s="2"/>
      <c r="C138" s="2"/>
      <c r="D138" s="2"/>
      <c r="E138" s="2"/>
    </row>
    <row r="139" spans="1:5" x14ac:dyDescent="0.2">
      <c r="A139" s="2"/>
      <c r="B139" s="2"/>
      <c r="C139" s="2"/>
      <c r="D139" s="2"/>
      <c r="E139" s="2"/>
    </row>
    <row r="140" spans="1:5" x14ac:dyDescent="0.2">
      <c r="A140" s="2"/>
      <c r="B140" s="2"/>
      <c r="C140" s="2"/>
      <c r="D140" s="2"/>
      <c r="E140" s="2"/>
    </row>
    <row r="141" spans="1:5" x14ac:dyDescent="0.2">
      <c r="A141" s="2"/>
      <c r="B141" s="2"/>
      <c r="C141" s="2"/>
      <c r="D141" s="2"/>
      <c r="E141" s="2"/>
    </row>
    <row r="142" spans="1:5" x14ac:dyDescent="0.2">
      <c r="A142" s="2"/>
      <c r="B142" s="2"/>
      <c r="C142" s="2"/>
      <c r="D142" s="2"/>
      <c r="E142" s="2"/>
    </row>
    <row r="143" spans="1:5" x14ac:dyDescent="0.2">
      <c r="A143" s="2"/>
      <c r="B143" s="2"/>
      <c r="C143" s="2"/>
      <c r="D143" s="2"/>
      <c r="E143" s="2"/>
    </row>
    <row r="144" spans="1:5" x14ac:dyDescent="0.2">
      <c r="A144" s="2"/>
      <c r="B144" s="2"/>
      <c r="C144" s="2"/>
      <c r="D144" s="2"/>
      <c r="E144" s="2"/>
    </row>
    <row r="145" spans="1:5" x14ac:dyDescent="0.2">
      <c r="A145" s="2"/>
      <c r="B145" s="2"/>
      <c r="C145" s="2"/>
      <c r="D145" s="2"/>
      <c r="E145" s="2"/>
    </row>
    <row r="146" spans="1:5" x14ac:dyDescent="0.2">
      <c r="A146" s="2"/>
      <c r="B146" s="2"/>
      <c r="C146" s="2"/>
      <c r="D146" s="2"/>
      <c r="E146" s="2"/>
    </row>
    <row r="147" spans="1:5" x14ac:dyDescent="0.2">
      <c r="A147" s="2"/>
      <c r="B147" s="2"/>
      <c r="C147" s="2"/>
      <c r="D147" s="2"/>
      <c r="E147" s="2"/>
    </row>
    <row r="148" spans="1:5" x14ac:dyDescent="0.2">
      <c r="A148" s="2"/>
      <c r="B148" s="2"/>
      <c r="C148" s="2"/>
      <c r="D148" s="2"/>
      <c r="E148" s="2"/>
    </row>
    <row r="149" spans="1:5" x14ac:dyDescent="0.2">
      <c r="A149" s="2"/>
      <c r="B149" s="2"/>
      <c r="C149" s="2"/>
      <c r="D149" s="2"/>
      <c r="E149" s="2"/>
    </row>
    <row r="150" spans="1:5" x14ac:dyDescent="0.2">
      <c r="A150" s="2"/>
      <c r="B150" s="2"/>
      <c r="C150" s="2"/>
      <c r="D150" s="2"/>
      <c r="E150" s="2"/>
    </row>
    <row r="151" spans="1:5" x14ac:dyDescent="0.2">
      <c r="A151" s="2"/>
      <c r="B151" s="2"/>
      <c r="C151" s="2"/>
      <c r="D151" s="2"/>
      <c r="E151" s="2"/>
    </row>
    <row r="152" spans="1:5" x14ac:dyDescent="0.2">
      <c r="A152" s="2"/>
      <c r="B152" s="2"/>
      <c r="C152" s="2"/>
      <c r="D152" s="2"/>
      <c r="E152" s="2"/>
    </row>
    <row r="153" spans="1:5" x14ac:dyDescent="0.2">
      <c r="A153" s="2"/>
      <c r="B153" s="2"/>
      <c r="C153" s="2"/>
      <c r="D153" s="2"/>
      <c r="E153" s="2"/>
    </row>
    <row r="154" spans="1:5" x14ac:dyDescent="0.2">
      <c r="A154" s="2"/>
      <c r="B154" s="2"/>
      <c r="C154" s="2"/>
      <c r="D154" s="2"/>
      <c r="E154" s="2"/>
    </row>
    <row r="155" spans="1:5" x14ac:dyDescent="0.2">
      <c r="A155" s="2"/>
      <c r="B155" s="2"/>
      <c r="C155" s="2"/>
      <c r="D155" s="2"/>
      <c r="E155" s="2"/>
    </row>
    <row r="156" spans="1:5" x14ac:dyDescent="0.2">
      <c r="A156" s="2"/>
      <c r="B156" s="2"/>
      <c r="C156" s="2"/>
      <c r="D156" s="2"/>
      <c r="E156" s="2"/>
    </row>
    <row r="157" spans="1:5" x14ac:dyDescent="0.2">
      <c r="A157" s="2"/>
      <c r="B157" s="2"/>
      <c r="C157" s="2"/>
      <c r="D157" s="2"/>
      <c r="E157" s="2"/>
    </row>
    <row r="158" spans="1:5" x14ac:dyDescent="0.2">
      <c r="A158" s="2"/>
      <c r="B158" s="2"/>
      <c r="C158" s="2"/>
      <c r="D158" s="2"/>
      <c r="E158" s="2"/>
    </row>
    <row r="159" spans="1:5" x14ac:dyDescent="0.2">
      <c r="A159" s="2"/>
      <c r="B159" s="2"/>
      <c r="C159" s="2"/>
      <c r="D159" s="2"/>
      <c r="E159" s="2"/>
    </row>
    <row r="160" spans="1:5" x14ac:dyDescent="0.2">
      <c r="A160" s="2"/>
      <c r="B160" s="2"/>
      <c r="C160" s="2"/>
      <c r="D160" s="2"/>
      <c r="E160" s="2"/>
    </row>
    <row r="161" spans="1:5" x14ac:dyDescent="0.2">
      <c r="A161" s="2"/>
      <c r="B161" s="2"/>
      <c r="C161" s="2"/>
      <c r="D161" s="2"/>
      <c r="E161" s="2"/>
    </row>
    <row r="162" spans="1:5" x14ac:dyDescent="0.2">
      <c r="A162" s="2"/>
      <c r="B162" s="2"/>
      <c r="C162" s="2"/>
      <c r="D162" s="2"/>
      <c r="E162" s="2"/>
    </row>
    <row r="163" spans="1:5" x14ac:dyDescent="0.2">
      <c r="A163" s="2"/>
      <c r="B163" s="2"/>
      <c r="C163" s="2"/>
      <c r="D163" s="2"/>
      <c r="E163" s="2"/>
    </row>
    <row r="164" spans="1:5" x14ac:dyDescent="0.2">
      <c r="A164" s="2"/>
      <c r="B164" s="2"/>
      <c r="C164" s="2"/>
      <c r="D164" s="2"/>
      <c r="E164" s="2"/>
    </row>
    <row r="165" spans="1:5" x14ac:dyDescent="0.2">
      <c r="A165" s="2"/>
      <c r="B165" s="2"/>
      <c r="C165" s="2"/>
      <c r="D165" s="2"/>
      <c r="E165" s="2"/>
    </row>
    <row r="166" spans="1:5" x14ac:dyDescent="0.2">
      <c r="A166" s="2"/>
      <c r="B166" s="2"/>
      <c r="C166" s="2"/>
      <c r="D166" s="2"/>
      <c r="E166" s="2"/>
    </row>
    <row r="167" spans="1:5" x14ac:dyDescent="0.2">
      <c r="A167" s="2"/>
      <c r="B167" s="2"/>
      <c r="C167" s="2"/>
      <c r="D167" s="2"/>
      <c r="E167" s="2"/>
    </row>
    <row r="168" spans="1:5" x14ac:dyDescent="0.2">
      <c r="A168" s="2"/>
      <c r="B168" s="2"/>
      <c r="C168" s="2"/>
      <c r="D168" s="2"/>
      <c r="E168" s="2"/>
    </row>
    <row r="169" spans="1:5" x14ac:dyDescent="0.2">
      <c r="A169" s="2"/>
      <c r="B169" s="2"/>
      <c r="C169" s="2"/>
      <c r="D169" s="2"/>
      <c r="E169" s="2"/>
    </row>
    <row r="170" spans="1:5" x14ac:dyDescent="0.2">
      <c r="A170" s="2"/>
      <c r="B170" s="2"/>
      <c r="C170" s="2"/>
      <c r="D170" s="2"/>
      <c r="E170" s="2"/>
    </row>
    <row r="171" spans="1:5" x14ac:dyDescent="0.2">
      <c r="A171" s="2"/>
      <c r="B171" s="2"/>
      <c r="C171" s="2"/>
      <c r="D171" s="2"/>
      <c r="E171" s="2"/>
    </row>
    <row r="172" spans="1:5" x14ac:dyDescent="0.2">
      <c r="A172" s="2"/>
      <c r="B172" s="2"/>
      <c r="C172" s="2"/>
      <c r="D172" s="2"/>
      <c r="E172" s="2"/>
    </row>
    <row r="173" spans="1:5" x14ac:dyDescent="0.2">
      <c r="A173" s="2"/>
      <c r="B173" s="2"/>
      <c r="C173" s="2"/>
      <c r="D173" s="2"/>
      <c r="E173" s="2"/>
    </row>
    <row r="174" spans="1:5" x14ac:dyDescent="0.2">
      <c r="A174" s="2"/>
      <c r="B174" s="2"/>
      <c r="C174" s="2"/>
      <c r="D174" s="2"/>
      <c r="E174" s="2"/>
    </row>
    <row r="175" spans="1:5" x14ac:dyDescent="0.2">
      <c r="A175" s="2"/>
      <c r="B175" s="2"/>
      <c r="C175" s="2"/>
      <c r="D175" s="2"/>
      <c r="E175" s="2"/>
    </row>
    <row r="176" spans="1:5" x14ac:dyDescent="0.2">
      <c r="A176" s="2"/>
      <c r="B176" s="2"/>
      <c r="C176" s="2"/>
      <c r="D176" s="2"/>
      <c r="E176" s="2"/>
    </row>
    <row r="177" spans="1:5" x14ac:dyDescent="0.2">
      <c r="A177" s="2"/>
      <c r="B177" s="2"/>
      <c r="C177" s="2"/>
      <c r="D177" s="2"/>
      <c r="E177" s="2"/>
    </row>
    <row r="178" spans="1:5" x14ac:dyDescent="0.2">
      <c r="A178" s="2"/>
      <c r="B178" s="2"/>
      <c r="C178" s="2"/>
      <c r="D178" s="2"/>
      <c r="E178" s="2"/>
    </row>
    <row r="179" spans="1:5" x14ac:dyDescent="0.2">
      <c r="A179" s="2"/>
      <c r="B179" s="2"/>
      <c r="C179" s="2"/>
      <c r="D179" s="2"/>
      <c r="E179" s="2"/>
    </row>
    <row r="180" spans="1:5" x14ac:dyDescent="0.2">
      <c r="A180" s="2"/>
      <c r="B180" s="2"/>
      <c r="C180" s="2"/>
      <c r="D180" s="2"/>
      <c r="E180" s="2"/>
    </row>
    <row r="181" spans="1:5" x14ac:dyDescent="0.2">
      <c r="A181" s="2"/>
      <c r="B181" s="2"/>
      <c r="C181" s="2"/>
      <c r="D181" s="2"/>
      <c r="E181" s="2"/>
    </row>
    <row r="182" spans="1:5" x14ac:dyDescent="0.2">
      <c r="A182" s="2"/>
      <c r="B182" s="2"/>
      <c r="C182" s="2"/>
      <c r="D182" s="2"/>
      <c r="E182" s="2"/>
    </row>
    <row r="183" spans="1:5" x14ac:dyDescent="0.2">
      <c r="A183" s="2"/>
      <c r="B183" s="2"/>
      <c r="C183" s="2"/>
      <c r="D183" s="2"/>
      <c r="E183" s="2"/>
    </row>
    <row r="184" spans="1:5" x14ac:dyDescent="0.2">
      <c r="A184" s="2"/>
      <c r="B184" s="2"/>
      <c r="C184" s="2"/>
      <c r="D184" s="2"/>
      <c r="E184" s="2"/>
    </row>
    <row r="185" spans="1:5" x14ac:dyDescent="0.2">
      <c r="A185" s="2"/>
      <c r="B185" s="2"/>
      <c r="C185" s="2"/>
      <c r="D185" s="2"/>
      <c r="E185" s="2"/>
    </row>
    <row r="186" spans="1:5" x14ac:dyDescent="0.2">
      <c r="A186" s="2"/>
      <c r="B186" s="2"/>
      <c r="C186" s="2"/>
      <c r="D186" s="2"/>
      <c r="E186" s="2"/>
    </row>
    <row r="187" spans="1:5" x14ac:dyDescent="0.2">
      <c r="A187" s="2"/>
      <c r="B187" s="2"/>
      <c r="C187" s="2"/>
      <c r="D187" s="2"/>
      <c r="E187" s="2"/>
    </row>
    <row r="188" spans="1:5" x14ac:dyDescent="0.2">
      <c r="A188" s="2"/>
      <c r="B188" s="2"/>
      <c r="C188" s="2"/>
      <c r="D188" s="2"/>
      <c r="E188" s="2"/>
    </row>
    <row r="189" spans="1:5" x14ac:dyDescent="0.2">
      <c r="A189" s="2"/>
      <c r="B189" s="2"/>
      <c r="C189" s="2"/>
      <c r="D189" s="2"/>
      <c r="E189" s="2"/>
    </row>
    <row r="190" spans="1:5" x14ac:dyDescent="0.2">
      <c r="A190" s="2"/>
      <c r="B190" s="2"/>
      <c r="C190" s="2"/>
      <c r="D190" s="2"/>
      <c r="E190" s="2"/>
    </row>
    <row r="191" spans="1:5" x14ac:dyDescent="0.2">
      <c r="A191" s="2"/>
      <c r="B191" s="2"/>
      <c r="C191" s="2"/>
      <c r="D191" s="2"/>
      <c r="E191" s="2"/>
    </row>
    <row r="192" spans="1:5" x14ac:dyDescent="0.2">
      <c r="A192" s="2"/>
      <c r="B192" s="2"/>
      <c r="C192" s="2"/>
      <c r="D192" s="2"/>
      <c r="E192" s="2"/>
    </row>
    <row r="193" spans="1:5" x14ac:dyDescent="0.2">
      <c r="A193" s="2"/>
      <c r="B193" s="2"/>
      <c r="C193" s="2"/>
      <c r="D193" s="2"/>
      <c r="E193" s="2"/>
    </row>
    <row r="194" spans="1:5" x14ac:dyDescent="0.2">
      <c r="A194" s="2"/>
      <c r="B194" s="2"/>
      <c r="C194" s="2"/>
      <c r="D194" s="2"/>
      <c r="E194" s="2"/>
    </row>
    <row r="195" spans="1:5" x14ac:dyDescent="0.2">
      <c r="A195" s="2"/>
      <c r="B195" s="2"/>
      <c r="C195" s="2"/>
      <c r="D195" s="2"/>
      <c r="E195" s="2"/>
    </row>
    <row r="196" spans="1:5" x14ac:dyDescent="0.2">
      <c r="A196" s="2"/>
      <c r="B196" s="2"/>
      <c r="C196" s="2"/>
      <c r="D196" s="2"/>
      <c r="E196" s="2"/>
    </row>
    <row r="197" spans="1:5" x14ac:dyDescent="0.2">
      <c r="A197" s="2"/>
      <c r="B197" s="2"/>
      <c r="C197" s="2"/>
      <c r="D197" s="2"/>
      <c r="E197" s="2"/>
    </row>
    <row r="198" spans="1:5" x14ac:dyDescent="0.2">
      <c r="A198" s="2"/>
      <c r="B198" s="2"/>
      <c r="C198" s="2"/>
      <c r="D198" s="2"/>
      <c r="E198" s="2"/>
    </row>
    <row r="199" spans="1:5" x14ac:dyDescent="0.2">
      <c r="A199" s="2"/>
      <c r="B199" s="2"/>
      <c r="C199" s="2"/>
      <c r="D199" s="2"/>
      <c r="E199" s="2"/>
    </row>
    <row r="200" spans="1:5" x14ac:dyDescent="0.2">
      <c r="A200" s="2"/>
      <c r="B200" s="2"/>
      <c r="C200" s="2"/>
      <c r="D200" s="2"/>
      <c r="E200" s="2"/>
    </row>
    <row r="201" spans="1:5" x14ac:dyDescent="0.2">
      <c r="A201" s="2"/>
      <c r="B201" s="2"/>
      <c r="C201" s="2"/>
      <c r="D201" s="2"/>
      <c r="E201" s="2"/>
    </row>
    <row r="202" spans="1:5" x14ac:dyDescent="0.2">
      <c r="A202" s="2"/>
      <c r="B202" s="2"/>
      <c r="C202" s="2"/>
      <c r="D202" s="2"/>
      <c r="E202" s="2"/>
    </row>
    <row r="203" spans="1:5" x14ac:dyDescent="0.2">
      <c r="A203" s="2"/>
      <c r="B203" s="2"/>
      <c r="C203" s="2"/>
      <c r="D203" s="2"/>
      <c r="E203" s="2"/>
    </row>
    <row r="204" spans="1:5" x14ac:dyDescent="0.2">
      <c r="A204" s="2"/>
      <c r="B204" s="2"/>
      <c r="C204" s="2"/>
      <c r="D204" s="2"/>
      <c r="E204" s="2"/>
    </row>
    <row r="205" spans="1:5" x14ac:dyDescent="0.2">
      <c r="A205" s="2"/>
      <c r="B205" s="2"/>
      <c r="C205" s="2"/>
      <c r="D205" s="2"/>
      <c r="E205" s="2"/>
    </row>
    <row r="206" spans="1:5" x14ac:dyDescent="0.2">
      <c r="A206" s="2"/>
      <c r="B206" s="2"/>
      <c r="C206" s="2"/>
      <c r="D206" s="2"/>
      <c r="E206" s="2"/>
    </row>
    <row r="207" spans="1:5" x14ac:dyDescent="0.2">
      <c r="A207" s="2"/>
      <c r="B207" s="2"/>
      <c r="C207" s="2"/>
      <c r="D207" s="2"/>
      <c r="E207" s="2"/>
    </row>
    <row r="208" spans="1:5" x14ac:dyDescent="0.2">
      <c r="A208" s="2"/>
      <c r="B208" s="2"/>
      <c r="C208" s="2"/>
      <c r="D208" s="2"/>
      <c r="E208" s="2"/>
    </row>
    <row r="209" spans="1:5" x14ac:dyDescent="0.2">
      <c r="A209" s="2"/>
      <c r="B209" s="2"/>
      <c r="C209" s="2"/>
      <c r="D209" s="2"/>
      <c r="E209" s="2"/>
    </row>
    <row r="210" spans="1:5" x14ac:dyDescent="0.2">
      <c r="A210" s="2"/>
      <c r="B210" s="2"/>
      <c r="C210" s="2"/>
      <c r="D210" s="2"/>
      <c r="E210" s="2"/>
    </row>
    <row r="211" spans="1:5" x14ac:dyDescent="0.2">
      <c r="A211" s="2"/>
      <c r="B211" s="2"/>
      <c r="C211" s="2"/>
      <c r="D211" s="2"/>
      <c r="E211" s="2"/>
    </row>
    <row r="212" spans="1:5" x14ac:dyDescent="0.2">
      <c r="A212" s="2"/>
      <c r="B212" s="2"/>
      <c r="C212" s="2"/>
      <c r="D212" s="2"/>
      <c r="E212" s="2"/>
    </row>
    <row r="213" spans="1:5" x14ac:dyDescent="0.2">
      <c r="A213" s="2"/>
      <c r="B213" s="2"/>
      <c r="C213" s="2"/>
      <c r="D213" s="2"/>
      <c r="E213" s="2"/>
    </row>
    <row r="214" spans="1:5" x14ac:dyDescent="0.2">
      <c r="A214" s="2"/>
      <c r="B214" s="2"/>
      <c r="C214" s="2"/>
      <c r="D214" s="2"/>
      <c r="E214" s="2"/>
    </row>
    <row r="215" spans="1:5" x14ac:dyDescent="0.2">
      <c r="A215" s="2"/>
      <c r="B215" s="2"/>
      <c r="C215" s="2"/>
      <c r="D215" s="2"/>
      <c r="E215" s="2"/>
    </row>
    <row r="216" spans="1:5" x14ac:dyDescent="0.2">
      <c r="A216" s="2"/>
      <c r="B216" s="2"/>
      <c r="C216" s="2"/>
      <c r="D216" s="2"/>
      <c r="E216" s="2"/>
    </row>
    <row r="217" spans="1:5" x14ac:dyDescent="0.2">
      <c r="A217" s="2"/>
      <c r="B217" s="2"/>
      <c r="C217" s="2"/>
      <c r="D217" s="2"/>
      <c r="E217" s="2"/>
    </row>
    <row r="218" spans="1:5" x14ac:dyDescent="0.2">
      <c r="A218" s="2"/>
      <c r="B218" s="2"/>
      <c r="C218" s="2"/>
      <c r="D218" s="2"/>
      <c r="E218" s="2"/>
    </row>
    <row r="219" spans="1:5" x14ac:dyDescent="0.2">
      <c r="A219" s="2"/>
      <c r="B219" s="2"/>
      <c r="C219" s="2"/>
      <c r="D219" s="2"/>
      <c r="E219" s="2"/>
    </row>
    <row r="220" spans="1:5" x14ac:dyDescent="0.2">
      <c r="A220" s="2"/>
      <c r="B220" s="2"/>
      <c r="C220" s="2"/>
      <c r="D220" s="2"/>
      <c r="E220" s="2"/>
    </row>
    <row r="221" spans="1:5" x14ac:dyDescent="0.2">
      <c r="A221" s="2"/>
      <c r="B221" s="2"/>
      <c r="C221" s="2"/>
      <c r="D221" s="2"/>
      <c r="E221" s="2"/>
    </row>
    <row r="222" spans="1:5" x14ac:dyDescent="0.2">
      <c r="A222" s="2"/>
      <c r="B222" s="2"/>
      <c r="C222" s="2"/>
      <c r="D222" s="2"/>
      <c r="E222" s="2"/>
    </row>
    <row r="223" spans="1:5" x14ac:dyDescent="0.2">
      <c r="A223" s="2"/>
      <c r="B223" s="2"/>
      <c r="C223" s="2"/>
      <c r="D223" s="2"/>
      <c r="E223" s="2"/>
    </row>
    <row r="224" spans="1:5" x14ac:dyDescent="0.2">
      <c r="A224" s="2"/>
      <c r="B224" s="2"/>
      <c r="C224" s="2"/>
      <c r="D224" s="2"/>
      <c r="E224" s="2"/>
    </row>
    <row r="225" spans="1:5" x14ac:dyDescent="0.2">
      <c r="A225" s="2"/>
      <c r="B225" s="2"/>
      <c r="C225" s="2"/>
      <c r="D225" s="2"/>
      <c r="E225" s="2"/>
    </row>
    <row r="226" spans="1:5" x14ac:dyDescent="0.2">
      <c r="A226" s="2"/>
      <c r="B226" s="2"/>
      <c r="C226" s="2"/>
      <c r="D226" s="2"/>
      <c r="E226" s="2"/>
    </row>
    <row r="227" spans="1:5" x14ac:dyDescent="0.2">
      <c r="A227" s="2"/>
      <c r="B227" s="2"/>
      <c r="C227" s="2"/>
      <c r="D227" s="2"/>
      <c r="E227" s="2"/>
    </row>
    <row r="228" spans="1:5" x14ac:dyDescent="0.2">
      <c r="A228" s="2"/>
      <c r="B228" s="2"/>
      <c r="C228" s="2"/>
      <c r="D228" s="2"/>
      <c r="E228" s="2"/>
    </row>
    <row r="229" spans="1:5" x14ac:dyDescent="0.2">
      <c r="A229" s="2"/>
      <c r="B229" s="2"/>
      <c r="C229" s="2"/>
      <c r="D229" s="2"/>
      <c r="E229" s="2"/>
    </row>
    <row r="230" spans="1:5" x14ac:dyDescent="0.2">
      <c r="A230" s="2"/>
      <c r="B230" s="2"/>
      <c r="C230" s="2"/>
      <c r="D230" s="2"/>
      <c r="E230" s="2"/>
    </row>
    <row r="231" spans="1:5" x14ac:dyDescent="0.2">
      <c r="A231" s="2"/>
      <c r="B231" s="2"/>
      <c r="C231" s="2"/>
      <c r="D231" s="2"/>
      <c r="E231" s="2"/>
    </row>
    <row r="232" spans="1:5" x14ac:dyDescent="0.2">
      <c r="A232" s="2"/>
      <c r="B232" s="2"/>
      <c r="C232" s="2"/>
      <c r="D232" s="2"/>
      <c r="E232" s="2"/>
    </row>
    <row r="233" spans="1:5" x14ac:dyDescent="0.2">
      <c r="A233" s="2"/>
      <c r="B233" s="2"/>
      <c r="C233" s="2"/>
      <c r="D233" s="2"/>
      <c r="E233" s="2"/>
    </row>
    <row r="234" spans="1:5" x14ac:dyDescent="0.2">
      <c r="A234" s="2"/>
      <c r="B234" s="2"/>
      <c r="C234" s="2"/>
      <c r="D234" s="2"/>
      <c r="E234" s="2"/>
    </row>
    <row r="235" spans="1:5" x14ac:dyDescent="0.2">
      <c r="A235" s="2"/>
      <c r="B235" s="2"/>
      <c r="C235" s="2"/>
      <c r="D235" s="2"/>
      <c r="E235" s="2"/>
    </row>
    <row r="236" spans="1:5" x14ac:dyDescent="0.2">
      <c r="A236" s="2"/>
      <c r="B236" s="2"/>
      <c r="C236" s="2"/>
      <c r="D236" s="2"/>
      <c r="E236" s="2"/>
    </row>
    <row r="237" spans="1:5" x14ac:dyDescent="0.2">
      <c r="A237" s="2"/>
      <c r="B237" s="2"/>
      <c r="C237" s="2"/>
      <c r="D237" s="2"/>
      <c r="E237" s="2"/>
    </row>
    <row r="238" spans="1:5" x14ac:dyDescent="0.2">
      <c r="A238" s="2"/>
      <c r="B238" s="2"/>
      <c r="C238" s="2"/>
      <c r="D238" s="2"/>
      <c r="E238" s="2"/>
    </row>
    <row r="239" spans="1:5" x14ac:dyDescent="0.2">
      <c r="A239" s="2"/>
      <c r="B239" s="2"/>
      <c r="C239" s="2"/>
      <c r="D239" s="2"/>
      <c r="E239" s="2"/>
    </row>
    <row r="240" spans="1:5" x14ac:dyDescent="0.2">
      <c r="A240" s="2"/>
      <c r="B240" s="2"/>
      <c r="C240" s="2"/>
      <c r="D240" s="2"/>
      <c r="E240" s="2"/>
    </row>
    <row r="241" spans="1:5" x14ac:dyDescent="0.2">
      <c r="A241" s="2"/>
      <c r="B241" s="2"/>
      <c r="C241" s="2"/>
      <c r="D241" s="2"/>
      <c r="E241" s="2"/>
    </row>
    <row r="242" spans="1:5" x14ac:dyDescent="0.2">
      <c r="A242" s="2"/>
      <c r="B242" s="2"/>
      <c r="C242" s="2"/>
      <c r="D242" s="2"/>
      <c r="E242" s="2"/>
    </row>
    <row r="243" spans="1:5" x14ac:dyDescent="0.2">
      <c r="A243" s="2"/>
      <c r="B243" s="2"/>
      <c r="C243" s="2"/>
      <c r="D243" s="2"/>
      <c r="E243" s="2"/>
    </row>
    <row r="244" spans="1:5" x14ac:dyDescent="0.2">
      <c r="A244" s="2"/>
      <c r="B244" s="2"/>
      <c r="C244" s="2"/>
      <c r="D244" s="2"/>
      <c r="E244" s="2"/>
    </row>
    <row r="245" spans="1:5" x14ac:dyDescent="0.2">
      <c r="A245" s="2"/>
      <c r="B245" s="2"/>
      <c r="C245" s="2"/>
      <c r="D245" s="2"/>
      <c r="E245" s="2"/>
    </row>
    <row r="246" spans="1:5" x14ac:dyDescent="0.2">
      <c r="A246" s="2"/>
      <c r="B246" s="2"/>
      <c r="C246" s="2"/>
      <c r="D246" s="2"/>
      <c r="E246" s="2"/>
    </row>
    <row r="247" spans="1:5" x14ac:dyDescent="0.2">
      <c r="A247" s="2"/>
      <c r="B247" s="2"/>
      <c r="C247" s="2"/>
      <c r="D247" s="2"/>
      <c r="E247" s="2"/>
    </row>
    <row r="248" spans="1:5" x14ac:dyDescent="0.2">
      <c r="A248" s="2"/>
      <c r="B248" s="2"/>
      <c r="C248" s="2"/>
      <c r="D248" s="2"/>
      <c r="E248" s="2"/>
    </row>
    <row r="249" spans="1:5" x14ac:dyDescent="0.2">
      <c r="A249" s="2"/>
      <c r="B249" s="2"/>
      <c r="C249" s="2"/>
      <c r="D249" s="2"/>
      <c r="E249" s="2"/>
    </row>
    <row r="250" spans="1:5" x14ac:dyDescent="0.2">
      <c r="A250" s="2"/>
      <c r="B250" s="2"/>
      <c r="C250" s="2"/>
      <c r="D250" s="2"/>
      <c r="E250" s="2"/>
    </row>
    <row r="251" spans="1:5" x14ac:dyDescent="0.2">
      <c r="A251" s="2"/>
      <c r="B251" s="2"/>
      <c r="C251" s="2"/>
      <c r="D251" s="2"/>
      <c r="E251" s="2"/>
    </row>
    <row r="252" spans="1:5" x14ac:dyDescent="0.2">
      <c r="A252" s="2"/>
      <c r="B252" s="2"/>
      <c r="C252" s="2"/>
      <c r="D252" s="2"/>
      <c r="E252" s="2"/>
    </row>
    <row r="253" spans="1:5" x14ac:dyDescent="0.2">
      <c r="A253" s="2"/>
      <c r="B253" s="2"/>
      <c r="C253" s="2"/>
      <c r="D253" s="2"/>
      <c r="E253" s="2"/>
    </row>
    <row r="254" spans="1:5" x14ac:dyDescent="0.2">
      <c r="A254" s="2"/>
      <c r="B254" s="2"/>
      <c r="C254" s="2"/>
      <c r="D254" s="2"/>
      <c r="E254" s="2"/>
    </row>
    <row r="255" spans="1:5" x14ac:dyDescent="0.2">
      <c r="A255" s="2"/>
      <c r="B255" s="2"/>
      <c r="C255" s="2"/>
      <c r="D255" s="2"/>
      <c r="E255" s="2"/>
    </row>
    <row r="256" spans="1:5" x14ac:dyDescent="0.2">
      <c r="A256" s="2"/>
      <c r="B256" s="2"/>
      <c r="C256" s="2"/>
      <c r="D256" s="2"/>
      <c r="E256" s="2"/>
    </row>
    <row r="257" spans="1:5" x14ac:dyDescent="0.2">
      <c r="A257" s="2"/>
      <c r="B257" s="2"/>
      <c r="C257" s="2"/>
      <c r="D257" s="2"/>
      <c r="E257" s="2"/>
    </row>
    <row r="258" spans="1:5" x14ac:dyDescent="0.2">
      <c r="A258" s="2"/>
      <c r="B258" s="2"/>
      <c r="C258" s="2"/>
      <c r="D258" s="2"/>
      <c r="E258" s="2"/>
    </row>
    <row r="259" spans="1:5" x14ac:dyDescent="0.2">
      <c r="A259" s="2"/>
      <c r="B259" s="2"/>
      <c r="C259" s="2"/>
      <c r="D259" s="2"/>
      <c r="E259" s="2"/>
    </row>
    <row r="260" spans="1:5" x14ac:dyDescent="0.2">
      <c r="A260" s="2"/>
      <c r="B260" s="2"/>
      <c r="C260" s="2"/>
      <c r="D260" s="2"/>
      <c r="E260" s="2"/>
    </row>
    <row r="261" spans="1:5" x14ac:dyDescent="0.2">
      <c r="A261" s="2"/>
      <c r="B261" s="2"/>
      <c r="C261" s="2"/>
      <c r="D261" s="2"/>
      <c r="E261" s="2"/>
    </row>
    <row r="262" spans="1:5" x14ac:dyDescent="0.2">
      <c r="A262" s="2"/>
      <c r="B262" s="2"/>
      <c r="C262" s="2"/>
      <c r="D262" s="2"/>
      <c r="E262" s="2"/>
    </row>
    <row r="263" spans="1:5" x14ac:dyDescent="0.2">
      <c r="A263" s="2"/>
      <c r="B263" s="2"/>
      <c r="C263" s="2"/>
      <c r="D263" s="2"/>
      <c r="E263" s="2"/>
    </row>
    <row r="264" spans="1:5" x14ac:dyDescent="0.2">
      <c r="A264" s="2"/>
      <c r="B264" s="2"/>
      <c r="C264" s="2"/>
      <c r="D264" s="2"/>
      <c r="E264" s="2"/>
    </row>
    <row r="265" spans="1:5" x14ac:dyDescent="0.2">
      <c r="A265" s="2"/>
      <c r="B265" s="2"/>
      <c r="C265" s="2"/>
      <c r="D265" s="2"/>
      <c r="E265" s="2"/>
    </row>
    <row r="266" spans="1:5" x14ac:dyDescent="0.2">
      <c r="A266" s="2"/>
      <c r="B266" s="2"/>
      <c r="C266" s="2"/>
      <c r="D266" s="2"/>
      <c r="E266" s="2"/>
    </row>
    <row r="267" spans="1:5" x14ac:dyDescent="0.2">
      <c r="A267" s="2"/>
      <c r="B267" s="2"/>
      <c r="C267" s="2"/>
      <c r="D267" s="2"/>
      <c r="E267" s="2"/>
    </row>
    <row r="268" spans="1:5" x14ac:dyDescent="0.2">
      <c r="A268" s="2"/>
      <c r="B268" s="2"/>
      <c r="C268" s="2"/>
      <c r="D268" s="2"/>
      <c r="E268" s="2"/>
    </row>
    <row r="269" spans="1:5" x14ac:dyDescent="0.2">
      <c r="A269" s="2"/>
      <c r="B269" s="2"/>
      <c r="C269" s="2"/>
      <c r="D269" s="2"/>
      <c r="E269" s="2"/>
    </row>
    <row r="270" spans="1:5" x14ac:dyDescent="0.2">
      <c r="A270" s="2"/>
      <c r="B270" s="2"/>
      <c r="C270" s="2"/>
      <c r="D270" s="2"/>
      <c r="E270" s="2"/>
    </row>
    <row r="271" spans="1:5" x14ac:dyDescent="0.2">
      <c r="A271" s="2"/>
      <c r="B271" s="2"/>
      <c r="C271" s="2"/>
      <c r="D271" s="2"/>
      <c r="E271" s="2"/>
    </row>
    <row r="272" spans="1:5" x14ac:dyDescent="0.2">
      <c r="A272" s="2"/>
      <c r="B272" s="2"/>
      <c r="C272" s="2"/>
      <c r="D272" s="2"/>
      <c r="E272" s="2"/>
    </row>
    <row r="273" spans="1:5" x14ac:dyDescent="0.2">
      <c r="A273" s="2"/>
      <c r="B273" s="2"/>
      <c r="C273" s="2"/>
      <c r="D273" s="2"/>
      <c r="E273" s="2"/>
    </row>
    <row r="274" spans="1:5" x14ac:dyDescent="0.2">
      <c r="A274" s="2"/>
      <c r="B274" s="2"/>
      <c r="C274" s="2"/>
      <c r="D274" s="2"/>
      <c r="E274" s="2"/>
    </row>
    <row r="275" spans="1:5" x14ac:dyDescent="0.2">
      <c r="A275" s="2"/>
      <c r="B275" s="2"/>
      <c r="C275" s="2"/>
      <c r="D275" s="2"/>
      <c r="E275" s="2"/>
    </row>
    <row r="276" spans="1:5" x14ac:dyDescent="0.2">
      <c r="A276" s="2"/>
      <c r="B276" s="2"/>
      <c r="C276" s="2"/>
      <c r="D276" s="2"/>
      <c r="E276" s="2"/>
    </row>
    <row r="277" spans="1:5" x14ac:dyDescent="0.2">
      <c r="A277" s="2"/>
      <c r="B277" s="2"/>
      <c r="C277" s="2"/>
      <c r="D277" s="2"/>
      <c r="E277" s="2"/>
    </row>
    <row r="278" spans="1:5" x14ac:dyDescent="0.2">
      <c r="A278" s="2"/>
      <c r="B278" s="2"/>
      <c r="C278" s="2"/>
      <c r="D278" s="2"/>
      <c r="E278" s="2"/>
    </row>
    <row r="279" spans="1:5" x14ac:dyDescent="0.2">
      <c r="A279" s="2"/>
      <c r="B279" s="2"/>
      <c r="C279" s="2"/>
      <c r="D279" s="2"/>
      <c r="E279" s="2"/>
    </row>
    <row r="280" spans="1:5" x14ac:dyDescent="0.2">
      <c r="A280" s="2"/>
      <c r="B280" s="2"/>
      <c r="C280" s="2"/>
      <c r="D280" s="2"/>
      <c r="E280" s="2"/>
    </row>
    <row r="281" spans="1:5" x14ac:dyDescent="0.2">
      <c r="A281" s="2"/>
      <c r="B281" s="2"/>
      <c r="C281" s="2"/>
      <c r="D281" s="2"/>
      <c r="E281" s="2"/>
    </row>
    <row r="282" spans="1:5" x14ac:dyDescent="0.2">
      <c r="A282" s="2"/>
      <c r="B282" s="2"/>
      <c r="C282" s="2"/>
      <c r="D282" s="2"/>
      <c r="E282" s="2"/>
    </row>
    <row r="283" spans="1:5" x14ac:dyDescent="0.2">
      <c r="A283" s="2"/>
      <c r="B283" s="2"/>
      <c r="C283" s="2"/>
      <c r="D283" s="2"/>
      <c r="E283" s="2"/>
    </row>
    <row r="284" spans="1:5" x14ac:dyDescent="0.2">
      <c r="A284" s="2"/>
      <c r="B284" s="2"/>
      <c r="C284" s="2"/>
      <c r="D284" s="2"/>
      <c r="E284" s="2"/>
    </row>
    <row r="285" spans="1:5" x14ac:dyDescent="0.2">
      <c r="A285" s="2"/>
      <c r="B285" s="2"/>
      <c r="C285" s="2"/>
      <c r="D285" s="2"/>
      <c r="E285" s="2"/>
    </row>
    <row r="286" spans="1:5" x14ac:dyDescent="0.2">
      <c r="A286" s="2"/>
      <c r="B286" s="2"/>
      <c r="C286" s="2"/>
      <c r="D286" s="2"/>
      <c r="E286" s="2"/>
    </row>
    <row r="287" spans="1:5" x14ac:dyDescent="0.2">
      <c r="A287" s="2"/>
      <c r="B287" s="2"/>
      <c r="C287" s="2"/>
      <c r="D287" s="2"/>
      <c r="E287" s="2"/>
    </row>
    <row r="288" spans="1:5" x14ac:dyDescent="0.2">
      <c r="A288" s="2"/>
      <c r="B288" s="2"/>
      <c r="C288" s="2"/>
      <c r="D288" s="2"/>
      <c r="E288" s="2"/>
    </row>
    <row r="289" spans="1:5" x14ac:dyDescent="0.2">
      <c r="A289" s="2"/>
      <c r="B289" s="2"/>
      <c r="C289" s="2"/>
      <c r="D289" s="2"/>
      <c r="E289" s="2"/>
    </row>
    <row r="290" spans="1:5" x14ac:dyDescent="0.2">
      <c r="A290" s="2"/>
      <c r="B290" s="2"/>
      <c r="C290" s="2"/>
      <c r="D290" s="2"/>
      <c r="E290" s="2"/>
    </row>
    <row r="291" spans="1:5" x14ac:dyDescent="0.2">
      <c r="A291" s="2"/>
      <c r="B291" s="2"/>
      <c r="C291" s="2"/>
      <c r="D291" s="2"/>
      <c r="E291" s="2"/>
    </row>
    <row r="292" spans="1:5" x14ac:dyDescent="0.2">
      <c r="A292" s="2"/>
      <c r="B292" s="2"/>
      <c r="C292" s="2"/>
      <c r="D292" s="2"/>
      <c r="E292" s="2"/>
    </row>
    <row r="293" spans="1:5" x14ac:dyDescent="0.2">
      <c r="A293" s="2"/>
      <c r="B293" s="2"/>
      <c r="C293" s="2"/>
      <c r="D293" s="2"/>
      <c r="E293" s="2"/>
    </row>
    <row r="294" spans="1:5" x14ac:dyDescent="0.2">
      <c r="A294" s="2"/>
      <c r="B294" s="2"/>
      <c r="C294" s="2"/>
      <c r="D294" s="2"/>
      <c r="E294" s="2"/>
    </row>
    <row r="295" spans="1:5" x14ac:dyDescent="0.2">
      <c r="A295" s="2"/>
      <c r="B295" s="2"/>
      <c r="C295" s="2"/>
      <c r="D295" s="2"/>
      <c r="E295" s="2"/>
    </row>
    <row r="296" spans="1:5" x14ac:dyDescent="0.2">
      <c r="A296" s="2"/>
      <c r="B296" s="2"/>
      <c r="C296" s="2"/>
      <c r="D296" s="2"/>
      <c r="E296" s="2"/>
    </row>
    <row r="297" spans="1:5" x14ac:dyDescent="0.2">
      <c r="A297" s="2"/>
      <c r="B297" s="2"/>
      <c r="C297" s="2"/>
      <c r="D297" s="2"/>
      <c r="E297" s="2"/>
    </row>
    <row r="298" spans="1:5" x14ac:dyDescent="0.2">
      <c r="A298" s="2"/>
      <c r="B298" s="2"/>
      <c r="C298" s="2"/>
      <c r="D298" s="2"/>
      <c r="E298" s="2"/>
    </row>
    <row r="299" spans="1:5" x14ac:dyDescent="0.2">
      <c r="A299" s="2"/>
      <c r="B299" s="2"/>
      <c r="C299" s="2"/>
      <c r="D299" s="2"/>
      <c r="E299" s="2"/>
    </row>
    <row r="300" spans="1:5" x14ac:dyDescent="0.2">
      <c r="A300" s="2"/>
      <c r="B300" s="2"/>
      <c r="C300" s="2"/>
      <c r="D300" s="2"/>
      <c r="E300" s="2"/>
    </row>
    <row r="301" spans="1:5" x14ac:dyDescent="0.2">
      <c r="A301" s="2"/>
      <c r="B301" s="2"/>
      <c r="C301" s="2"/>
      <c r="D301" s="2"/>
      <c r="E301" s="2"/>
    </row>
    <row r="302" spans="1:5" x14ac:dyDescent="0.2">
      <c r="A302" s="2"/>
      <c r="B302" s="2"/>
      <c r="C302" s="2"/>
      <c r="D302" s="2"/>
      <c r="E302" s="2"/>
    </row>
    <row r="303" spans="1:5" x14ac:dyDescent="0.2">
      <c r="A303" s="2"/>
      <c r="B303" s="2"/>
      <c r="C303" s="2"/>
      <c r="D303" s="2"/>
      <c r="E303" s="2"/>
    </row>
    <row r="304" spans="1:5" x14ac:dyDescent="0.2">
      <c r="A304" s="2"/>
      <c r="B304" s="2"/>
      <c r="C304" s="2"/>
      <c r="D304" s="2"/>
      <c r="E304" s="2"/>
    </row>
    <row r="305" spans="1:5" x14ac:dyDescent="0.2">
      <c r="A305" s="2"/>
      <c r="B305" s="2"/>
      <c r="C305" s="2"/>
      <c r="D305" s="2"/>
      <c r="E305" s="2"/>
    </row>
    <row r="306" spans="1:5" x14ac:dyDescent="0.2">
      <c r="A306" s="2"/>
      <c r="B306" s="2"/>
      <c r="C306" s="2"/>
      <c r="D306" s="2"/>
      <c r="E306" s="2"/>
    </row>
    <row r="307" spans="1:5" x14ac:dyDescent="0.2">
      <c r="A307" s="2"/>
      <c r="B307" s="2"/>
      <c r="C307" s="2"/>
      <c r="D307" s="2"/>
      <c r="E307" s="2"/>
    </row>
    <row r="308" spans="1:5" x14ac:dyDescent="0.2">
      <c r="A308" s="2"/>
      <c r="B308" s="2"/>
      <c r="C308" s="2"/>
      <c r="D308" s="2"/>
      <c r="E308" s="2"/>
    </row>
    <row r="309" spans="1:5" x14ac:dyDescent="0.2">
      <c r="A309" s="2"/>
      <c r="B309" s="2"/>
      <c r="C309" s="2"/>
      <c r="D309" s="2"/>
      <c r="E309" s="2"/>
    </row>
    <row r="310" spans="1:5" x14ac:dyDescent="0.2">
      <c r="A310" s="2"/>
      <c r="B310" s="2"/>
      <c r="C310" s="2"/>
      <c r="D310" s="2"/>
      <c r="E310" s="2"/>
    </row>
    <row r="311" spans="1:5" x14ac:dyDescent="0.2">
      <c r="A311" s="2"/>
      <c r="B311" s="2"/>
      <c r="C311" s="2"/>
      <c r="D311" s="2"/>
      <c r="E311" s="2"/>
    </row>
    <row r="312" spans="1:5" x14ac:dyDescent="0.2">
      <c r="A312" s="2"/>
      <c r="B312" s="2"/>
      <c r="C312" s="2"/>
      <c r="D312" s="2"/>
      <c r="E312" s="2"/>
    </row>
    <row r="313" spans="1:5" x14ac:dyDescent="0.2">
      <c r="A313" s="2"/>
      <c r="B313" s="2"/>
      <c r="C313" s="2"/>
      <c r="D313" s="2"/>
      <c r="E313" s="2"/>
    </row>
    <row r="314" spans="1:5" x14ac:dyDescent="0.2">
      <c r="A314" s="2"/>
      <c r="B314" s="2"/>
      <c r="C314" s="2"/>
      <c r="D314" s="2"/>
      <c r="E314" s="2"/>
    </row>
    <row r="315" spans="1:5" x14ac:dyDescent="0.2">
      <c r="A315" s="2"/>
      <c r="B315" s="2"/>
      <c r="C315" s="2"/>
      <c r="D315" s="2"/>
      <c r="E315" s="2"/>
    </row>
    <row r="316" spans="1:5" x14ac:dyDescent="0.2">
      <c r="A316" s="2"/>
      <c r="B316" s="2"/>
      <c r="C316" s="2"/>
      <c r="D316" s="2"/>
      <c r="E316" s="2"/>
    </row>
    <row r="317" spans="1:5" x14ac:dyDescent="0.2">
      <c r="A317" s="2"/>
      <c r="B317" s="2"/>
      <c r="C317" s="2"/>
      <c r="D317" s="2"/>
      <c r="E317" s="2"/>
    </row>
    <row r="318" spans="1:5" x14ac:dyDescent="0.2">
      <c r="A318" s="2"/>
      <c r="B318" s="2"/>
      <c r="C318" s="2"/>
      <c r="D318" s="2"/>
      <c r="E318" s="2"/>
    </row>
    <row r="319" spans="1:5" x14ac:dyDescent="0.2">
      <c r="A319" s="2"/>
      <c r="B319" s="2"/>
      <c r="C319" s="2"/>
      <c r="D319" s="2"/>
      <c r="E319" s="2"/>
    </row>
    <row r="320" spans="1:5" x14ac:dyDescent="0.2">
      <c r="A320" s="2"/>
      <c r="B320" s="2"/>
      <c r="C320" s="2"/>
      <c r="D320" s="2"/>
      <c r="E320" s="2"/>
    </row>
    <row r="321" spans="1:5" x14ac:dyDescent="0.2">
      <c r="A321" s="2"/>
      <c r="B321" s="2"/>
      <c r="C321" s="2"/>
      <c r="D321" s="2"/>
      <c r="E321" s="2"/>
    </row>
    <row r="322" spans="1:5" x14ac:dyDescent="0.2">
      <c r="A322" s="2"/>
      <c r="B322" s="2"/>
      <c r="C322" s="2"/>
      <c r="D322" s="2"/>
      <c r="E322" s="2"/>
    </row>
    <row r="323" spans="1:5" x14ac:dyDescent="0.2">
      <c r="A323" s="2"/>
      <c r="B323" s="2"/>
      <c r="C323" s="2"/>
      <c r="D323" s="2"/>
      <c r="E323" s="2"/>
    </row>
    <row r="324" spans="1:5" x14ac:dyDescent="0.2">
      <c r="A324" s="2"/>
      <c r="B324" s="2"/>
      <c r="C324" s="2"/>
      <c r="D324" s="2"/>
      <c r="E324" s="2"/>
    </row>
    <row r="325" spans="1:5" x14ac:dyDescent="0.2">
      <c r="A325" s="2"/>
      <c r="B325" s="2"/>
      <c r="C325" s="2"/>
      <c r="D325" s="2"/>
      <c r="E325" s="2"/>
    </row>
    <row r="326" spans="1:5" x14ac:dyDescent="0.2">
      <c r="A326" s="2"/>
      <c r="B326" s="2"/>
      <c r="C326" s="2"/>
      <c r="D326" s="2"/>
      <c r="E326" s="2"/>
    </row>
    <row r="327" spans="1:5" x14ac:dyDescent="0.2">
      <c r="A327" s="2"/>
      <c r="B327" s="2"/>
      <c r="C327" s="2"/>
      <c r="D327" s="2"/>
      <c r="E327" s="2"/>
    </row>
    <row r="328" spans="1:5" x14ac:dyDescent="0.2">
      <c r="A328" s="2"/>
      <c r="B328" s="2"/>
      <c r="C328" s="2"/>
      <c r="D328" s="2"/>
      <c r="E328" s="2"/>
    </row>
    <row r="329" spans="1:5" x14ac:dyDescent="0.2">
      <c r="A329" s="2"/>
      <c r="B329" s="2"/>
      <c r="C329" s="2"/>
      <c r="D329" s="2"/>
      <c r="E329" s="2"/>
    </row>
    <row r="330" spans="1:5" x14ac:dyDescent="0.2">
      <c r="A330" s="2"/>
      <c r="B330" s="2"/>
      <c r="C330" s="2"/>
      <c r="D330" s="2"/>
      <c r="E330" s="2"/>
    </row>
    <row r="331" spans="1:5" x14ac:dyDescent="0.2">
      <c r="A331" s="2"/>
      <c r="B331" s="2"/>
      <c r="C331" s="2"/>
      <c r="D331" s="2"/>
      <c r="E331" s="2"/>
    </row>
    <row r="332" spans="1:5" x14ac:dyDescent="0.2">
      <c r="A332" s="2"/>
      <c r="B332" s="2"/>
      <c r="C332" s="2"/>
      <c r="D332" s="2"/>
      <c r="E332" s="2"/>
    </row>
    <row r="333" spans="1:5" x14ac:dyDescent="0.2">
      <c r="A333" s="2"/>
      <c r="B333" s="2"/>
      <c r="C333" s="2"/>
      <c r="D333" s="2"/>
      <c r="E333" s="2"/>
    </row>
    <row r="334" spans="1:5" x14ac:dyDescent="0.2">
      <c r="A334" s="2"/>
      <c r="B334" s="2"/>
      <c r="C334" s="2"/>
      <c r="D334" s="2"/>
      <c r="E334" s="2"/>
    </row>
    <row r="335" spans="1:5" x14ac:dyDescent="0.2">
      <c r="A335" s="2"/>
      <c r="B335" s="2"/>
      <c r="C335" s="2"/>
      <c r="D335" s="2"/>
      <c r="E335" s="2"/>
    </row>
    <row r="336" spans="1:5" x14ac:dyDescent="0.2">
      <c r="A336" s="2"/>
      <c r="B336" s="2"/>
      <c r="C336" s="2"/>
      <c r="D336" s="2"/>
      <c r="E336" s="2"/>
    </row>
    <row r="337" spans="1:5" x14ac:dyDescent="0.2">
      <c r="A337" s="2"/>
      <c r="B337" s="2"/>
      <c r="C337" s="2"/>
      <c r="D337" s="2"/>
      <c r="E337" s="2"/>
    </row>
    <row r="338" spans="1:5" x14ac:dyDescent="0.2">
      <c r="A338" s="2"/>
      <c r="B338" s="2"/>
      <c r="C338" s="2"/>
      <c r="D338" s="2"/>
      <c r="E338" s="2"/>
    </row>
    <row r="339" spans="1:5" x14ac:dyDescent="0.2">
      <c r="A339" s="2"/>
      <c r="B339" s="2"/>
      <c r="C339" s="2"/>
      <c r="D339" s="2"/>
      <c r="E339" s="2"/>
    </row>
    <row r="340" spans="1:5" x14ac:dyDescent="0.2">
      <c r="A340" s="2"/>
      <c r="B340" s="2"/>
      <c r="C340" s="2"/>
      <c r="D340" s="2"/>
      <c r="E340" s="2"/>
    </row>
    <row r="341" spans="1:5" x14ac:dyDescent="0.2">
      <c r="A341" s="2"/>
      <c r="B341" s="2"/>
      <c r="C341" s="2"/>
      <c r="D341" s="2"/>
      <c r="E341" s="2"/>
    </row>
    <row r="342" spans="1:5" x14ac:dyDescent="0.2">
      <c r="A342" s="2"/>
      <c r="B342" s="2"/>
      <c r="C342" s="2"/>
      <c r="D342" s="2"/>
      <c r="E342" s="2"/>
    </row>
    <row r="343" spans="1:5" x14ac:dyDescent="0.2">
      <c r="A343" s="2"/>
      <c r="B343" s="2"/>
      <c r="C343" s="2"/>
      <c r="D343" s="2"/>
      <c r="E343" s="2"/>
    </row>
    <row r="344" spans="1:5" x14ac:dyDescent="0.2">
      <c r="A344" s="2"/>
      <c r="B344" s="2"/>
      <c r="C344" s="2"/>
      <c r="D344" s="2"/>
      <c r="E344" s="2"/>
    </row>
    <row r="345" spans="1:5" x14ac:dyDescent="0.2">
      <c r="A345" s="2"/>
      <c r="B345" s="2"/>
      <c r="C345" s="2"/>
      <c r="D345" s="2"/>
      <c r="E345" s="2"/>
    </row>
    <row r="346" spans="1:5" x14ac:dyDescent="0.2">
      <c r="A346" s="2"/>
      <c r="B346" s="2"/>
      <c r="C346" s="2"/>
      <c r="D346" s="2"/>
      <c r="E346" s="2"/>
    </row>
    <row r="347" spans="1:5" x14ac:dyDescent="0.2">
      <c r="A347" s="2"/>
      <c r="B347" s="2"/>
      <c r="C347" s="2"/>
      <c r="D347" s="2"/>
      <c r="E347" s="2"/>
    </row>
    <row r="348" spans="1:5" x14ac:dyDescent="0.2">
      <c r="A348" s="2"/>
      <c r="B348" s="2"/>
      <c r="C348" s="2"/>
      <c r="D348" s="2"/>
      <c r="E348" s="2"/>
    </row>
    <row r="349" spans="1:5" x14ac:dyDescent="0.2">
      <c r="A349" s="2"/>
      <c r="B349" s="2"/>
      <c r="C349" s="2"/>
      <c r="D349" s="2"/>
      <c r="E349" s="2"/>
    </row>
    <row r="350" spans="1:5" x14ac:dyDescent="0.2">
      <c r="A350" s="2"/>
      <c r="B350" s="2"/>
      <c r="C350" s="2"/>
      <c r="D350" s="2"/>
      <c r="E350" s="2"/>
    </row>
    <row r="351" spans="1:5" x14ac:dyDescent="0.2">
      <c r="A351" s="2"/>
      <c r="B351" s="2"/>
      <c r="C351" s="2"/>
      <c r="D351" s="2"/>
      <c r="E351" s="2"/>
    </row>
    <row r="352" spans="1:5" x14ac:dyDescent="0.2">
      <c r="A352" s="2"/>
      <c r="B352" s="2"/>
      <c r="C352" s="2"/>
      <c r="D352" s="2"/>
      <c r="E352" s="2"/>
    </row>
    <row r="353" spans="1:5" x14ac:dyDescent="0.2">
      <c r="A353" s="2"/>
      <c r="B353" s="2"/>
      <c r="C353" s="2"/>
      <c r="D353" s="2"/>
      <c r="E353" s="2"/>
    </row>
    <row r="354" spans="1:5" x14ac:dyDescent="0.2">
      <c r="A354" s="2"/>
      <c r="B354" s="2"/>
      <c r="C354" s="2"/>
      <c r="D354" s="2"/>
      <c r="E354" s="2"/>
    </row>
    <row r="355" spans="1:5" x14ac:dyDescent="0.2">
      <c r="A355" s="2"/>
      <c r="B355" s="2"/>
      <c r="C355" s="2"/>
      <c r="D355" s="2"/>
      <c r="E355" s="2"/>
    </row>
    <row r="356" spans="1:5" x14ac:dyDescent="0.2">
      <c r="A356" s="2"/>
      <c r="B356" s="2"/>
      <c r="C356" s="2"/>
      <c r="D356" s="2"/>
      <c r="E356" s="2"/>
    </row>
    <row r="357" spans="1:5" x14ac:dyDescent="0.2">
      <c r="A357" s="2"/>
      <c r="B357" s="2"/>
      <c r="C357" s="2"/>
      <c r="D357" s="2"/>
      <c r="E357" s="2"/>
    </row>
    <row r="358" spans="1:5" x14ac:dyDescent="0.2">
      <c r="A358" s="2"/>
      <c r="B358" s="2"/>
      <c r="C358" s="2"/>
      <c r="D358" s="2"/>
      <c r="E358" s="2"/>
    </row>
    <row r="359" spans="1:5" x14ac:dyDescent="0.2">
      <c r="A359" s="2"/>
      <c r="B359" s="2"/>
      <c r="C359" s="2"/>
      <c r="D359" s="2"/>
      <c r="E359" s="2"/>
    </row>
    <row r="360" spans="1:5" x14ac:dyDescent="0.2">
      <c r="A360" s="2"/>
      <c r="B360" s="2"/>
      <c r="C360" s="2"/>
      <c r="D360" s="2"/>
      <c r="E360" s="2"/>
    </row>
    <row r="361" spans="1:5" x14ac:dyDescent="0.2">
      <c r="A361" s="2"/>
      <c r="B361" s="2"/>
      <c r="C361" s="2"/>
      <c r="D361" s="2"/>
      <c r="E361" s="2"/>
    </row>
    <row r="362" spans="1:5" x14ac:dyDescent="0.2">
      <c r="A362" s="2"/>
      <c r="B362" s="2"/>
      <c r="C362" s="2"/>
      <c r="D362" s="2"/>
      <c r="E362" s="2"/>
    </row>
    <row r="363" spans="1:5" x14ac:dyDescent="0.2">
      <c r="A363" s="2"/>
      <c r="B363" s="2"/>
      <c r="C363" s="2"/>
      <c r="D363" s="2"/>
      <c r="E363" s="2"/>
    </row>
    <row r="364" spans="1:5" x14ac:dyDescent="0.2">
      <c r="A364" s="2"/>
      <c r="B364" s="2"/>
      <c r="C364" s="2"/>
      <c r="D364" s="2"/>
      <c r="E364" s="2"/>
    </row>
    <row r="365" spans="1:5" x14ac:dyDescent="0.2">
      <c r="A365" s="2"/>
      <c r="B365" s="2"/>
      <c r="C365" s="2"/>
      <c r="D365" s="2"/>
      <c r="E365" s="2"/>
    </row>
    <row r="366" spans="1:5" x14ac:dyDescent="0.2">
      <c r="A366" s="2"/>
      <c r="B366" s="2"/>
      <c r="C366" s="2"/>
      <c r="D366" s="2"/>
      <c r="E366" s="2"/>
    </row>
    <row r="367" spans="1:5" x14ac:dyDescent="0.2">
      <c r="A367" s="2"/>
      <c r="B367" s="2"/>
      <c r="C367" s="2"/>
      <c r="D367" s="2"/>
      <c r="E367" s="2"/>
    </row>
    <row r="368" spans="1:5" x14ac:dyDescent="0.2">
      <c r="A368" s="2"/>
      <c r="B368" s="2"/>
      <c r="C368" s="2"/>
      <c r="D368" s="2"/>
      <c r="E368" s="2"/>
    </row>
    <row r="369" spans="1:5" x14ac:dyDescent="0.2">
      <c r="A369" s="2"/>
      <c r="B369" s="2"/>
      <c r="C369" s="2"/>
      <c r="D369" s="2"/>
      <c r="E369" s="2"/>
    </row>
    <row r="370" spans="1:5" x14ac:dyDescent="0.2">
      <c r="A370" s="2"/>
      <c r="B370" s="2"/>
      <c r="C370" s="2"/>
      <c r="D370" s="2"/>
      <c r="E370" s="2"/>
    </row>
    <row r="371" spans="1:5" x14ac:dyDescent="0.2">
      <c r="A371" s="2"/>
      <c r="B371" s="2"/>
      <c r="C371" s="2"/>
      <c r="D371" s="2"/>
      <c r="E371" s="2"/>
    </row>
    <row r="372" spans="1:5" x14ac:dyDescent="0.2">
      <c r="A372" s="2"/>
      <c r="B372" s="2"/>
      <c r="C372" s="2"/>
      <c r="D372" s="2"/>
      <c r="E372" s="2"/>
    </row>
    <row r="373" spans="1:5" x14ac:dyDescent="0.2">
      <c r="A373" s="2"/>
      <c r="B373" s="2"/>
      <c r="C373" s="2"/>
      <c r="D373" s="2"/>
      <c r="E373" s="2"/>
    </row>
    <row r="374" spans="1:5" x14ac:dyDescent="0.2">
      <c r="A374" s="2"/>
      <c r="B374" s="2"/>
      <c r="C374" s="2"/>
      <c r="D374" s="2"/>
      <c r="E374" s="2"/>
    </row>
    <row r="375" spans="1:5" x14ac:dyDescent="0.2">
      <c r="A375" s="2"/>
      <c r="B375" s="2"/>
      <c r="C375" s="2"/>
      <c r="D375" s="2"/>
      <c r="E375" s="2"/>
    </row>
    <row r="376" spans="1:5" x14ac:dyDescent="0.2">
      <c r="A376" s="2"/>
      <c r="B376" s="2"/>
      <c r="C376" s="2"/>
      <c r="D376" s="2"/>
      <c r="E376" s="2"/>
    </row>
    <row r="377" spans="1:5" x14ac:dyDescent="0.2">
      <c r="A377" s="2"/>
      <c r="B377" s="2"/>
      <c r="C377" s="2"/>
      <c r="D377" s="2"/>
      <c r="E377" s="2"/>
    </row>
    <row r="378" spans="1:5" x14ac:dyDescent="0.2">
      <c r="A378" s="2"/>
      <c r="B378" s="2"/>
      <c r="C378" s="2"/>
      <c r="D378" s="2"/>
      <c r="E378" s="2"/>
    </row>
    <row r="379" spans="1:5" x14ac:dyDescent="0.2">
      <c r="A379" s="2"/>
      <c r="B379" s="2"/>
      <c r="C379" s="2"/>
      <c r="D379" s="2"/>
      <c r="E379" s="2"/>
    </row>
    <row r="380" spans="1:5" x14ac:dyDescent="0.2">
      <c r="A380" s="2"/>
      <c r="B380" s="2"/>
      <c r="C380" s="2"/>
      <c r="D380" s="2"/>
      <c r="E380" s="2"/>
    </row>
    <row r="381" spans="1:5" x14ac:dyDescent="0.2">
      <c r="A381" s="2"/>
      <c r="B381" s="2"/>
      <c r="C381" s="2"/>
      <c r="D381" s="2"/>
      <c r="E381" s="2"/>
    </row>
    <row r="382" spans="1:5" x14ac:dyDescent="0.2">
      <c r="A382" s="2"/>
      <c r="B382" s="2"/>
      <c r="C382" s="2"/>
      <c r="D382" s="2"/>
      <c r="E382" s="2"/>
    </row>
    <row r="383" spans="1:5" x14ac:dyDescent="0.2">
      <c r="A383" s="2"/>
      <c r="B383" s="2"/>
      <c r="C383" s="2"/>
      <c r="D383" s="2"/>
      <c r="E383" s="2"/>
    </row>
    <row r="384" spans="1:5" x14ac:dyDescent="0.2">
      <c r="A384" s="2"/>
      <c r="B384" s="2"/>
      <c r="C384" s="2"/>
      <c r="D384" s="2"/>
      <c r="E384" s="2"/>
    </row>
    <row r="385" spans="1:5" x14ac:dyDescent="0.2">
      <c r="A385" s="2"/>
      <c r="B385" s="2"/>
      <c r="C385" s="2"/>
      <c r="D385" s="2"/>
      <c r="E385" s="2"/>
    </row>
    <row r="386" spans="1:5" x14ac:dyDescent="0.2">
      <c r="A386" s="2"/>
      <c r="B386" s="2"/>
      <c r="C386" s="2"/>
      <c r="D386" s="2"/>
      <c r="E386" s="2"/>
    </row>
    <row r="387" spans="1:5" x14ac:dyDescent="0.2">
      <c r="A387" s="2"/>
      <c r="B387" s="2"/>
      <c r="C387" s="2"/>
      <c r="D387" s="2"/>
      <c r="E387" s="2"/>
    </row>
    <row r="388" spans="1:5" x14ac:dyDescent="0.2">
      <c r="A388" s="2"/>
      <c r="B388" s="2"/>
      <c r="C388" s="2"/>
      <c r="D388" s="2"/>
      <c r="E388" s="2"/>
    </row>
    <row r="389" spans="1:5" x14ac:dyDescent="0.2">
      <c r="A389" s="2"/>
      <c r="B389" s="2"/>
      <c r="C389" s="2"/>
      <c r="D389" s="2"/>
      <c r="E389" s="2"/>
    </row>
    <row r="390" spans="1:5" x14ac:dyDescent="0.2">
      <c r="A390" s="2"/>
      <c r="B390" s="2"/>
      <c r="C390" s="2"/>
      <c r="D390" s="2"/>
      <c r="E390" s="2"/>
    </row>
    <row r="391" spans="1:5" x14ac:dyDescent="0.2">
      <c r="A391" s="2"/>
      <c r="B391" s="2"/>
      <c r="C391" s="2"/>
      <c r="D391" s="2"/>
      <c r="E391" s="2"/>
    </row>
    <row r="392" spans="1:5" x14ac:dyDescent="0.2">
      <c r="A392" s="2"/>
      <c r="B392" s="2"/>
      <c r="C392" s="2"/>
      <c r="D392" s="2"/>
      <c r="E392" s="2"/>
    </row>
    <row r="393" spans="1:5" x14ac:dyDescent="0.2">
      <c r="A393" s="2"/>
      <c r="B393" s="2"/>
      <c r="C393" s="2"/>
      <c r="D393" s="2"/>
      <c r="E393" s="2"/>
    </row>
    <row r="394" spans="1:5" x14ac:dyDescent="0.2">
      <c r="A394" s="2"/>
      <c r="B394" s="2"/>
      <c r="C394" s="2"/>
      <c r="D394" s="2"/>
      <c r="E394" s="2"/>
    </row>
    <row r="395" spans="1:5" x14ac:dyDescent="0.2">
      <c r="A395" s="2"/>
      <c r="B395" s="2"/>
      <c r="C395" s="2"/>
      <c r="D395" s="2"/>
      <c r="E395" s="2"/>
    </row>
    <row r="396" spans="1:5" x14ac:dyDescent="0.2">
      <c r="A396" s="2"/>
      <c r="B396" s="2"/>
      <c r="C396" s="2"/>
      <c r="D396" s="2"/>
      <c r="E396" s="2"/>
    </row>
    <row r="397" spans="1:5" x14ac:dyDescent="0.2">
      <c r="A397" s="2"/>
      <c r="B397" s="2"/>
      <c r="C397" s="2"/>
      <c r="D397" s="2"/>
      <c r="E397" s="2"/>
    </row>
    <row r="398" spans="1:5" x14ac:dyDescent="0.2">
      <c r="A398" s="2"/>
      <c r="B398" s="2"/>
      <c r="C398" s="2"/>
      <c r="D398" s="2"/>
      <c r="E398" s="2"/>
    </row>
    <row r="399" spans="1:5" x14ac:dyDescent="0.2">
      <c r="A399" s="2"/>
      <c r="B399" s="2"/>
      <c r="C399" s="2"/>
      <c r="D399" s="2"/>
      <c r="E399" s="2"/>
    </row>
    <row r="400" spans="1:5" x14ac:dyDescent="0.2">
      <c r="A400" s="2"/>
      <c r="B400" s="2"/>
      <c r="C400" s="2"/>
      <c r="D400" s="2"/>
      <c r="E400" s="2"/>
    </row>
    <row r="401" spans="1:5" x14ac:dyDescent="0.2">
      <c r="A401" s="2"/>
      <c r="B401" s="2"/>
      <c r="C401" s="2"/>
      <c r="D401" s="2"/>
      <c r="E401" s="2"/>
    </row>
    <row r="402" spans="1:5" x14ac:dyDescent="0.2">
      <c r="A402" s="2"/>
      <c r="B402" s="2"/>
      <c r="C402" s="2"/>
      <c r="D402" s="2"/>
      <c r="E402" s="2"/>
    </row>
    <row r="403" spans="1:5" x14ac:dyDescent="0.2">
      <c r="A403" s="2"/>
      <c r="B403" s="2"/>
      <c r="C403" s="2"/>
      <c r="D403" s="2"/>
      <c r="E403" s="2"/>
    </row>
    <row r="404" spans="1:5" x14ac:dyDescent="0.2">
      <c r="A404" s="2"/>
      <c r="B404" s="2"/>
      <c r="C404" s="2"/>
      <c r="D404" s="2"/>
      <c r="E404" s="2"/>
    </row>
    <row r="405" spans="1:5" x14ac:dyDescent="0.2">
      <c r="A405" s="2"/>
      <c r="B405" s="2"/>
      <c r="C405" s="2"/>
      <c r="D405" s="2"/>
      <c r="E405" s="2"/>
    </row>
    <row r="406" spans="1:5" x14ac:dyDescent="0.2">
      <c r="A406" s="2"/>
      <c r="B406" s="2"/>
      <c r="C406" s="2"/>
      <c r="D406" s="2"/>
      <c r="E406" s="2"/>
    </row>
    <row r="407" spans="1:5" x14ac:dyDescent="0.2">
      <c r="A407" s="2"/>
      <c r="B407" s="2"/>
      <c r="C407" s="2"/>
      <c r="D407" s="2"/>
      <c r="E407" s="2"/>
    </row>
    <row r="408" spans="1:5" x14ac:dyDescent="0.2">
      <c r="A408" s="2"/>
      <c r="B408" s="2"/>
      <c r="C408" s="2"/>
      <c r="D408" s="2"/>
      <c r="E408" s="2"/>
    </row>
    <row r="409" spans="1:5" x14ac:dyDescent="0.2">
      <c r="A409" s="2"/>
      <c r="B409" s="2"/>
      <c r="C409" s="2"/>
      <c r="D409" s="2"/>
      <c r="E409" s="2"/>
    </row>
    <row r="410" spans="1:5" x14ac:dyDescent="0.2">
      <c r="A410" s="2"/>
      <c r="B410" s="2"/>
      <c r="C410" s="2"/>
      <c r="D410" s="2"/>
      <c r="E410" s="2"/>
    </row>
    <row r="411" spans="1:5" x14ac:dyDescent="0.2">
      <c r="A411" s="2"/>
      <c r="B411" s="2"/>
      <c r="C411" s="2"/>
      <c r="D411" s="2"/>
      <c r="E411" s="2"/>
    </row>
    <row r="412" spans="1:5" x14ac:dyDescent="0.2">
      <c r="A412" s="2"/>
      <c r="B412" s="2"/>
      <c r="C412" s="2"/>
      <c r="D412" s="2"/>
      <c r="E412" s="2"/>
    </row>
    <row r="413" spans="1:5" x14ac:dyDescent="0.2">
      <c r="A413" s="2"/>
      <c r="B413" s="2"/>
      <c r="C413" s="2"/>
      <c r="D413" s="2"/>
      <c r="E413" s="2"/>
    </row>
    <row r="414" spans="1:5" x14ac:dyDescent="0.2">
      <c r="A414" s="2"/>
      <c r="B414" s="2"/>
      <c r="C414" s="2"/>
      <c r="D414" s="2"/>
      <c r="E414" s="2"/>
    </row>
    <row r="415" spans="1:5" x14ac:dyDescent="0.2">
      <c r="A415" s="2"/>
      <c r="B415" s="2"/>
      <c r="C415" s="2"/>
      <c r="D415" s="2"/>
      <c r="E415" s="2"/>
    </row>
    <row r="416" spans="1:5" x14ac:dyDescent="0.2">
      <c r="A416" s="2"/>
      <c r="B416" s="2"/>
      <c r="C416" s="2"/>
      <c r="D416" s="2"/>
      <c r="E416" s="2"/>
    </row>
    <row r="417" spans="1:5" x14ac:dyDescent="0.2">
      <c r="A417" s="2"/>
      <c r="B417" s="2"/>
      <c r="C417" s="2"/>
      <c r="D417" s="2"/>
      <c r="E417" s="2"/>
    </row>
    <row r="418" spans="1:5" x14ac:dyDescent="0.2">
      <c r="A418" s="2"/>
      <c r="B418" s="2"/>
      <c r="C418" s="2"/>
      <c r="D418" s="2"/>
      <c r="E418" s="2"/>
    </row>
    <row r="419" spans="1:5" x14ac:dyDescent="0.2">
      <c r="A419" s="2"/>
      <c r="B419" s="2"/>
      <c r="C419" s="2"/>
      <c r="D419" s="2"/>
      <c r="E419" s="2"/>
    </row>
    <row r="420" spans="1:5" x14ac:dyDescent="0.2">
      <c r="A420" s="2"/>
      <c r="B420" s="2"/>
      <c r="C420" s="2"/>
      <c r="D420" s="2"/>
      <c r="E420" s="2"/>
    </row>
    <row r="421" spans="1:5" x14ac:dyDescent="0.2">
      <c r="A421" s="2"/>
      <c r="B421" s="2"/>
      <c r="C421" s="2"/>
      <c r="D421" s="2"/>
      <c r="E421" s="2"/>
    </row>
    <row r="422" spans="1:5" x14ac:dyDescent="0.2">
      <c r="A422" s="2"/>
      <c r="B422" s="2"/>
      <c r="C422" s="2"/>
      <c r="D422" s="2"/>
      <c r="E422" s="2"/>
    </row>
    <row r="423" spans="1:5" x14ac:dyDescent="0.2">
      <c r="A423" s="2"/>
      <c r="B423" s="2"/>
      <c r="C423" s="2"/>
      <c r="D423" s="2"/>
      <c r="E423" s="2"/>
    </row>
    <row r="424" spans="1:5" x14ac:dyDescent="0.2">
      <c r="A424" s="2"/>
      <c r="B424" s="2"/>
      <c r="C424" s="2"/>
      <c r="D424" s="2"/>
      <c r="E424" s="2"/>
    </row>
    <row r="425" spans="1:5" x14ac:dyDescent="0.2">
      <c r="A425" s="2"/>
      <c r="B425" s="2"/>
      <c r="C425" s="2"/>
      <c r="D425" s="2"/>
      <c r="E425" s="2"/>
    </row>
    <row r="426" spans="1:5" x14ac:dyDescent="0.2">
      <c r="A426" s="2"/>
      <c r="B426" s="2"/>
      <c r="C426" s="2"/>
      <c r="D426" s="2"/>
      <c r="E426" s="2"/>
    </row>
    <row r="427" spans="1:5" x14ac:dyDescent="0.2">
      <c r="A427" s="2"/>
      <c r="B427" s="2"/>
      <c r="C427" s="2"/>
      <c r="D427" s="2"/>
      <c r="E427" s="2"/>
    </row>
    <row r="428" spans="1:5" x14ac:dyDescent="0.2">
      <c r="A428" s="2"/>
      <c r="B428" s="2"/>
      <c r="C428" s="2"/>
      <c r="D428" s="2"/>
      <c r="E428" s="2"/>
    </row>
    <row r="429" spans="1:5" x14ac:dyDescent="0.2">
      <c r="A429" s="2"/>
      <c r="B429" s="2"/>
      <c r="C429" s="2"/>
      <c r="D429" s="2"/>
      <c r="E429" s="2"/>
    </row>
    <row r="430" spans="1:5" x14ac:dyDescent="0.2">
      <c r="A430" s="2"/>
      <c r="B430" s="2"/>
      <c r="C430" s="2"/>
      <c r="D430" s="2"/>
      <c r="E430" s="2"/>
    </row>
    <row r="431" spans="1:5" x14ac:dyDescent="0.2">
      <c r="A431" s="2"/>
      <c r="B431" s="2"/>
      <c r="C431" s="2"/>
      <c r="D431" s="2"/>
      <c r="E431" s="2"/>
    </row>
    <row r="432" spans="1:5" x14ac:dyDescent="0.2">
      <c r="A432" s="2"/>
      <c r="B432" s="2"/>
      <c r="C432" s="2"/>
      <c r="D432" s="2"/>
      <c r="E432" s="2"/>
    </row>
    <row r="433" spans="1:5" x14ac:dyDescent="0.2">
      <c r="A433" s="2"/>
      <c r="B433" s="2"/>
      <c r="C433" s="2"/>
      <c r="D433" s="2"/>
      <c r="E433" s="2"/>
    </row>
    <row r="434" spans="1:5" x14ac:dyDescent="0.2">
      <c r="A434" s="2"/>
      <c r="B434" s="2"/>
      <c r="C434" s="2"/>
      <c r="D434" s="2"/>
      <c r="E434" s="2"/>
    </row>
    <row r="435" spans="1:5" x14ac:dyDescent="0.2">
      <c r="A435" s="2"/>
      <c r="B435" s="2"/>
      <c r="C435" s="2"/>
      <c r="D435" s="2"/>
      <c r="E435" s="2"/>
    </row>
    <row r="436" spans="1:5" x14ac:dyDescent="0.2">
      <c r="A436" s="2"/>
      <c r="B436" s="2"/>
      <c r="C436" s="2"/>
      <c r="D436" s="2"/>
      <c r="E436" s="2"/>
    </row>
    <row r="437" spans="1:5" x14ac:dyDescent="0.2">
      <c r="A437" s="2"/>
      <c r="B437" s="2"/>
      <c r="C437" s="2"/>
      <c r="D437" s="2"/>
      <c r="E437" s="2"/>
    </row>
    <row r="438" spans="1:5" x14ac:dyDescent="0.2">
      <c r="A438" s="2"/>
      <c r="B438" s="2"/>
      <c r="C438" s="2"/>
      <c r="D438" s="2"/>
      <c r="E438" s="2"/>
    </row>
    <row r="439" spans="1:5" x14ac:dyDescent="0.2">
      <c r="A439" s="2"/>
      <c r="B439" s="2"/>
      <c r="C439" s="2"/>
      <c r="D439" s="2"/>
      <c r="E439" s="2"/>
    </row>
    <row r="440" spans="1:5" x14ac:dyDescent="0.2">
      <c r="A440" s="2"/>
      <c r="B440" s="2"/>
      <c r="C440" s="2"/>
      <c r="D440" s="2"/>
      <c r="E440" s="2"/>
    </row>
    <row r="441" spans="1:5" x14ac:dyDescent="0.2">
      <c r="A441" s="2"/>
      <c r="B441" s="2"/>
      <c r="C441" s="2"/>
      <c r="D441" s="2"/>
      <c r="E441" s="2"/>
    </row>
    <row r="442" spans="1:5" x14ac:dyDescent="0.2">
      <c r="A442" s="2"/>
      <c r="B442" s="2"/>
      <c r="C442" s="2"/>
      <c r="D442" s="2"/>
      <c r="E442" s="2"/>
    </row>
    <row r="443" spans="1:5" x14ac:dyDescent="0.2">
      <c r="A443" s="2"/>
      <c r="B443" s="2"/>
      <c r="C443" s="2"/>
      <c r="D443" s="2"/>
      <c r="E443" s="2"/>
    </row>
    <row r="444" spans="1:5" x14ac:dyDescent="0.2">
      <c r="A444" s="2"/>
      <c r="B444" s="2"/>
      <c r="C444" s="2"/>
      <c r="D444" s="2"/>
      <c r="E444" s="2"/>
    </row>
    <row r="445" spans="1:5" x14ac:dyDescent="0.2">
      <c r="A445" s="2"/>
      <c r="B445" s="2"/>
      <c r="C445" s="2"/>
      <c r="D445" s="2"/>
      <c r="E445" s="2"/>
    </row>
    <row r="446" spans="1:5" x14ac:dyDescent="0.2">
      <c r="A446" s="2"/>
      <c r="B446" s="2"/>
      <c r="C446" s="2"/>
      <c r="D446" s="2"/>
      <c r="E446" s="2"/>
    </row>
    <row r="447" spans="1:5" x14ac:dyDescent="0.2">
      <c r="A447" s="2"/>
      <c r="B447" s="2"/>
      <c r="C447" s="2"/>
      <c r="D447" s="2"/>
      <c r="E447" s="2"/>
    </row>
    <row r="448" spans="1:5" x14ac:dyDescent="0.2">
      <c r="A448" s="2"/>
      <c r="B448" s="2"/>
      <c r="C448" s="2"/>
      <c r="D448" s="2"/>
      <c r="E448" s="2"/>
    </row>
    <row r="449" spans="1:5" x14ac:dyDescent="0.2">
      <c r="A449" s="2"/>
      <c r="B449" s="2"/>
      <c r="C449" s="2"/>
      <c r="D449" s="2"/>
      <c r="E449" s="2"/>
    </row>
    <row r="450" spans="1:5" x14ac:dyDescent="0.2">
      <c r="A450" s="2"/>
      <c r="B450" s="2"/>
      <c r="C450" s="2"/>
      <c r="D450" s="2"/>
      <c r="E450" s="2"/>
    </row>
    <row r="451" spans="1:5" x14ac:dyDescent="0.2">
      <c r="A451" s="2"/>
      <c r="B451" s="2"/>
      <c r="C451" s="2"/>
      <c r="D451" s="2"/>
      <c r="E451" s="2"/>
    </row>
    <row r="452" spans="1:5" x14ac:dyDescent="0.2">
      <c r="A452" s="2"/>
      <c r="B452" s="2"/>
      <c r="C452" s="2"/>
      <c r="D452" s="2"/>
      <c r="E452" s="2"/>
    </row>
    <row r="453" spans="1:5" x14ac:dyDescent="0.2">
      <c r="A453" s="2"/>
      <c r="B453" s="2"/>
      <c r="C453" s="2"/>
      <c r="D453" s="2"/>
      <c r="E453" s="2"/>
    </row>
    <row r="454" spans="1:5" x14ac:dyDescent="0.2">
      <c r="A454" s="2"/>
      <c r="B454" s="2"/>
      <c r="C454" s="2"/>
      <c r="D454" s="2"/>
      <c r="E454" s="2"/>
    </row>
    <row r="455" spans="1:5" x14ac:dyDescent="0.2">
      <c r="A455" s="2"/>
      <c r="B455" s="2"/>
      <c r="C455" s="2"/>
      <c r="D455" s="2"/>
      <c r="E455" s="2"/>
    </row>
    <row r="456" spans="1:5" x14ac:dyDescent="0.2">
      <c r="A456" s="2"/>
      <c r="B456" s="2"/>
      <c r="C456" s="2"/>
      <c r="D456" s="2"/>
      <c r="E456" s="2"/>
    </row>
    <row r="457" spans="1:5" x14ac:dyDescent="0.2">
      <c r="A457" s="2"/>
      <c r="B457" s="2"/>
      <c r="C457" s="2"/>
      <c r="D457" s="2"/>
      <c r="E457" s="2"/>
    </row>
    <row r="458" spans="1:5" x14ac:dyDescent="0.2">
      <c r="A458" s="2"/>
      <c r="B458" s="2"/>
      <c r="C458" s="2"/>
      <c r="D458" s="2"/>
      <c r="E458" s="2"/>
    </row>
    <row r="459" spans="1:5" x14ac:dyDescent="0.2">
      <c r="A459" s="2"/>
      <c r="B459" s="2"/>
      <c r="C459" s="2"/>
      <c r="D459" s="2"/>
      <c r="E459" s="2"/>
    </row>
    <row r="460" spans="1:5" x14ac:dyDescent="0.2">
      <c r="A460" s="2"/>
      <c r="B460" s="2"/>
      <c r="C460" s="2"/>
      <c r="D460" s="2"/>
      <c r="E460" s="2"/>
    </row>
    <row r="461" spans="1:5" x14ac:dyDescent="0.2">
      <c r="A461" s="2"/>
      <c r="B461" s="2"/>
      <c r="C461" s="2"/>
      <c r="D461" s="2"/>
      <c r="E461" s="2"/>
    </row>
    <row r="462" spans="1:5" x14ac:dyDescent="0.2">
      <c r="A462" s="2"/>
      <c r="B462" s="2"/>
      <c r="C462" s="2"/>
      <c r="D462" s="2"/>
      <c r="E462" s="2"/>
    </row>
    <row r="463" spans="1:5" x14ac:dyDescent="0.2">
      <c r="A463" s="2"/>
      <c r="B463" s="2"/>
      <c r="C463" s="2"/>
      <c r="D463" s="2"/>
      <c r="E463" s="2"/>
    </row>
    <row r="464" spans="1:5" x14ac:dyDescent="0.2">
      <c r="A464" s="2"/>
      <c r="B464" s="2"/>
      <c r="C464" s="2"/>
      <c r="D464" s="2"/>
      <c r="E464" s="2"/>
    </row>
    <row r="465" spans="1:5" x14ac:dyDescent="0.2">
      <c r="A465" s="2"/>
      <c r="B465" s="2"/>
      <c r="C465" s="2"/>
      <c r="D465" s="2"/>
      <c r="E465" s="2"/>
    </row>
    <row r="466" spans="1:5" x14ac:dyDescent="0.2">
      <c r="A466" s="2"/>
      <c r="B466" s="2"/>
      <c r="C466" s="2"/>
      <c r="D466" s="2"/>
      <c r="E466" s="2"/>
    </row>
    <row r="467" spans="1:5" x14ac:dyDescent="0.2">
      <c r="A467" s="2"/>
      <c r="B467" s="2"/>
      <c r="C467" s="2"/>
      <c r="D467" s="2"/>
      <c r="E467" s="2"/>
    </row>
    <row r="468" spans="1:5" x14ac:dyDescent="0.2">
      <c r="A468" s="2"/>
      <c r="B468" s="2"/>
      <c r="C468" s="2"/>
      <c r="D468" s="2"/>
      <c r="E468" s="2"/>
    </row>
    <row r="469" spans="1:5" x14ac:dyDescent="0.2">
      <c r="A469" s="2"/>
      <c r="B469" s="2"/>
      <c r="C469" s="2"/>
      <c r="D469" s="2"/>
      <c r="E469" s="2"/>
    </row>
    <row r="470" spans="1:5" x14ac:dyDescent="0.2">
      <c r="A470" s="2"/>
      <c r="B470" s="2"/>
      <c r="C470" s="2"/>
      <c r="D470" s="2"/>
      <c r="E470" s="2"/>
    </row>
    <row r="471" spans="1:5" x14ac:dyDescent="0.2">
      <c r="A471" s="2"/>
      <c r="B471" s="2"/>
      <c r="C471" s="2"/>
      <c r="D471" s="2"/>
      <c r="E471" s="2"/>
    </row>
    <row r="472" spans="1:5" x14ac:dyDescent="0.2">
      <c r="A472" s="2"/>
      <c r="B472" s="2"/>
      <c r="C472" s="2"/>
      <c r="D472" s="2"/>
      <c r="E472" s="2"/>
    </row>
    <row r="473" spans="1:5" x14ac:dyDescent="0.2">
      <c r="A473" s="2"/>
      <c r="B473" s="2"/>
      <c r="C473" s="2"/>
      <c r="D473" s="2"/>
      <c r="E473" s="2"/>
    </row>
    <row r="474" spans="1:5" x14ac:dyDescent="0.2">
      <c r="A474" s="2"/>
      <c r="B474" s="2"/>
      <c r="C474" s="2"/>
      <c r="D474" s="2"/>
      <c r="E474" s="2"/>
    </row>
    <row r="475" spans="1:5" x14ac:dyDescent="0.2">
      <c r="A475" s="2"/>
      <c r="B475" s="2"/>
      <c r="C475" s="2"/>
      <c r="D475" s="2"/>
      <c r="E475" s="2"/>
    </row>
    <row r="476" spans="1:5" x14ac:dyDescent="0.2">
      <c r="A476" s="2"/>
      <c r="B476" s="2"/>
      <c r="C476" s="2"/>
      <c r="D476" s="2"/>
      <c r="E476" s="2"/>
    </row>
    <row r="477" spans="1:5" x14ac:dyDescent="0.2">
      <c r="A477" s="2"/>
      <c r="B477" s="2"/>
      <c r="C477" s="2"/>
      <c r="D477" s="2"/>
      <c r="E477" s="2"/>
    </row>
    <row r="478" spans="1:5" x14ac:dyDescent="0.2">
      <c r="A478" s="2"/>
      <c r="B478" s="2"/>
      <c r="C478" s="2"/>
      <c r="D478" s="2"/>
      <c r="E478" s="2"/>
    </row>
    <row r="479" spans="1:5" x14ac:dyDescent="0.2">
      <c r="A479" s="2"/>
      <c r="B479" s="2"/>
      <c r="C479" s="2"/>
      <c r="D479" s="2"/>
      <c r="E479" s="2"/>
    </row>
    <row r="480" spans="1:5" x14ac:dyDescent="0.2">
      <c r="A480" s="2"/>
      <c r="B480" s="2"/>
      <c r="C480" s="2"/>
      <c r="D480" s="2"/>
      <c r="E480" s="2"/>
    </row>
    <row r="481" spans="1:5" x14ac:dyDescent="0.2">
      <c r="A481" s="2"/>
      <c r="B481" s="2"/>
      <c r="C481" s="2"/>
      <c r="D481" s="2"/>
      <c r="E481" s="2"/>
    </row>
    <row r="482" spans="1:5" x14ac:dyDescent="0.2">
      <c r="A482" s="2"/>
      <c r="B482" s="2"/>
      <c r="C482" s="2"/>
      <c r="D482" s="2"/>
      <c r="E482" s="2"/>
    </row>
    <row r="483" spans="1:5" x14ac:dyDescent="0.2">
      <c r="A483" s="2"/>
      <c r="B483" s="2"/>
      <c r="C483" s="2"/>
      <c r="D483" s="2"/>
      <c r="E483" s="2"/>
    </row>
    <row r="484" spans="1:5" x14ac:dyDescent="0.2">
      <c r="A484" s="2"/>
      <c r="B484" s="2"/>
      <c r="C484" s="2"/>
      <c r="D484" s="2"/>
      <c r="E484" s="2"/>
    </row>
    <row r="485" spans="1:5" x14ac:dyDescent="0.2">
      <c r="A485" s="2"/>
      <c r="B485" s="2"/>
      <c r="C485" s="2"/>
      <c r="D485" s="2"/>
      <c r="E485" s="2"/>
    </row>
    <row r="486" spans="1:5" x14ac:dyDescent="0.2">
      <c r="A486" s="2"/>
      <c r="B486" s="2"/>
      <c r="C486" s="2"/>
      <c r="D486" s="2"/>
      <c r="E486" s="2"/>
    </row>
    <row r="487" spans="1:5" x14ac:dyDescent="0.2">
      <c r="A487" s="2"/>
      <c r="B487" s="2"/>
      <c r="C487" s="2"/>
      <c r="D487" s="2"/>
      <c r="E487" s="2"/>
    </row>
    <row r="488" spans="1:5" x14ac:dyDescent="0.2">
      <c r="A488" s="2"/>
      <c r="B488" s="2"/>
      <c r="C488" s="2"/>
      <c r="D488" s="2"/>
      <c r="E488" s="2"/>
    </row>
    <row r="489" spans="1:5" x14ac:dyDescent="0.2">
      <c r="A489" s="2"/>
      <c r="B489" s="2"/>
      <c r="C489" s="2"/>
      <c r="D489" s="2"/>
      <c r="E489" s="2"/>
    </row>
    <row r="490" spans="1:5" x14ac:dyDescent="0.2">
      <c r="A490" s="2"/>
      <c r="B490" s="2"/>
      <c r="C490" s="2"/>
      <c r="D490" s="2"/>
      <c r="E490" s="2"/>
    </row>
    <row r="491" spans="1:5" x14ac:dyDescent="0.2">
      <c r="A491" s="2"/>
      <c r="B491" s="2"/>
      <c r="C491" s="2"/>
      <c r="D491" s="2"/>
      <c r="E491" s="2"/>
    </row>
    <row r="492" spans="1:5" x14ac:dyDescent="0.2">
      <c r="A492" s="2"/>
      <c r="B492" s="2"/>
      <c r="C492" s="2"/>
      <c r="D492" s="2"/>
      <c r="E492" s="2"/>
    </row>
    <row r="493" spans="1:5" x14ac:dyDescent="0.2">
      <c r="A493" s="2"/>
      <c r="B493" s="2"/>
      <c r="C493" s="2"/>
      <c r="D493" s="2"/>
      <c r="E493" s="2"/>
    </row>
    <row r="494" spans="1:5" x14ac:dyDescent="0.2">
      <c r="A494" s="2"/>
      <c r="B494" s="2"/>
      <c r="C494" s="2"/>
      <c r="D494" s="2"/>
      <c r="E494" s="2"/>
    </row>
    <row r="495" spans="1:5" x14ac:dyDescent="0.2">
      <c r="A495" s="2"/>
      <c r="B495" s="2"/>
      <c r="C495" s="2"/>
      <c r="D495" s="2"/>
      <c r="E495" s="2"/>
    </row>
    <row r="496" spans="1:5" x14ac:dyDescent="0.2">
      <c r="A496" s="2"/>
      <c r="B496" s="2"/>
      <c r="C496" s="2"/>
      <c r="D496" s="2"/>
      <c r="E496" s="2"/>
    </row>
    <row r="497" spans="1:5" x14ac:dyDescent="0.2">
      <c r="A497" s="2"/>
      <c r="B497" s="2"/>
      <c r="C497" s="2"/>
      <c r="D497" s="2"/>
      <c r="E497" s="2"/>
    </row>
    <row r="498" spans="1:5" x14ac:dyDescent="0.2">
      <c r="A498" s="2"/>
      <c r="B498" s="2"/>
      <c r="C498" s="2"/>
      <c r="D498" s="2"/>
      <c r="E498" s="2"/>
    </row>
    <row r="499" spans="1:5" x14ac:dyDescent="0.2">
      <c r="A499" s="2"/>
      <c r="B499" s="2"/>
      <c r="C499" s="2"/>
      <c r="D499" s="2"/>
      <c r="E499" s="2"/>
    </row>
    <row r="500" spans="1:5" x14ac:dyDescent="0.2">
      <c r="A500" s="2"/>
      <c r="B500" s="2"/>
      <c r="C500" s="2"/>
      <c r="D500" s="2"/>
      <c r="E500" s="2"/>
    </row>
    <row r="501" spans="1:5" x14ac:dyDescent="0.2">
      <c r="A501" s="2"/>
      <c r="B501" s="2"/>
      <c r="C501" s="2"/>
      <c r="D501" s="2"/>
      <c r="E501" s="2"/>
    </row>
    <row r="502" spans="1:5" x14ac:dyDescent="0.2">
      <c r="A502" s="2"/>
      <c r="B502" s="2"/>
      <c r="C502" s="2"/>
      <c r="D502" s="2"/>
      <c r="E502" s="2"/>
    </row>
    <row r="503" spans="1:5" x14ac:dyDescent="0.2">
      <c r="A503" s="2"/>
      <c r="B503" s="2"/>
      <c r="C503" s="2"/>
      <c r="D503" s="2"/>
      <c r="E503" s="2"/>
    </row>
    <row r="504" spans="1:5" x14ac:dyDescent="0.2">
      <c r="A504" s="2"/>
      <c r="B504" s="2"/>
      <c r="C504" s="2"/>
      <c r="D504" s="2"/>
      <c r="E504" s="2"/>
    </row>
    <row r="505" spans="1:5" x14ac:dyDescent="0.2">
      <c r="A505" s="2"/>
      <c r="B505" s="2"/>
      <c r="C505" s="2"/>
      <c r="D505" s="2"/>
      <c r="E505" s="2"/>
    </row>
    <row r="506" spans="1:5" x14ac:dyDescent="0.2">
      <c r="A506" s="2"/>
      <c r="B506" s="2"/>
      <c r="C506" s="2"/>
      <c r="D506" s="2"/>
      <c r="E506" s="2"/>
    </row>
    <row r="507" spans="1:5" x14ac:dyDescent="0.2">
      <c r="A507" s="2"/>
      <c r="B507" s="2"/>
      <c r="C507" s="2"/>
      <c r="D507" s="2"/>
      <c r="E507" s="2"/>
    </row>
    <row r="508" spans="1:5" x14ac:dyDescent="0.2">
      <c r="A508" s="2"/>
      <c r="B508" s="2"/>
      <c r="C508" s="2"/>
      <c r="D508" s="2"/>
      <c r="E508" s="2"/>
    </row>
    <row r="509" spans="1:5" x14ac:dyDescent="0.2">
      <c r="A509" s="2"/>
      <c r="B509" s="2"/>
      <c r="C509" s="2"/>
      <c r="D509" s="2"/>
      <c r="E509" s="2"/>
    </row>
    <row r="510" spans="1:5" x14ac:dyDescent="0.2">
      <c r="A510" s="2"/>
      <c r="B510" s="2"/>
      <c r="C510" s="2"/>
      <c r="D510" s="2"/>
      <c r="E510" s="2"/>
    </row>
    <row r="511" spans="1:5" x14ac:dyDescent="0.2">
      <c r="A511" s="2"/>
      <c r="B511" s="2"/>
      <c r="C511" s="2"/>
      <c r="D511" s="2"/>
      <c r="E511" s="2"/>
    </row>
    <row r="512" spans="1:5" x14ac:dyDescent="0.2">
      <c r="A512" s="2"/>
      <c r="B512" s="2"/>
      <c r="C512" s="2"/>
      <c r="D512" s="2"/>
      <c r="E512" s="2"/>
    </row>
    <row r="513" spans="1:5" x14ac:dyDescent="0.2">
      <c r="A513" s="2"/>
      <c r="B513" s="2"/>
      <c r="C513" s="2"/>
      <c r="D513" s="2"/>
      <c r="E513" s="2"/>
    </row>
    <row r="514" spans="1:5" x14ac:dyDescent="0.2">
      <c r="A514" s="2"/>
      <c r="B514" s="2"/>
      <c r="C514" s="2"/>
      <c r="D514" s="2"/>
      <c r="E514" s="2"/>
    </row>
    <row r="515" spans="1:5" x14ac:dyDescent="0.2">
      <c r="A515" s="2"/>
      <c r="B515" s="2"/>
      <c r="C515" s="2"/>
      <c r="D515" s="2"/>
      <c r="E515" s="2"/>
    </row>
    <row r="516" spans="1:5" x14ac:dyDescent="0.2">
      <c r="A516" s="2"/>
      <c r="B516" s="2"/>
      <c r="C516" s="2"/>
      <c r="D516" s="2"/>
      <c r="E516" s="2"/>
    </row>
    <row r="517" spans="1:5" x14ac:dyDescent="0.2">
      <c r="A517" s="2"/>
      <c r="B517" s="2"/>
      <c r="C517" s="2"/>
      <c r="D517" s="2"/>
      <c r="E517" s="2"/>
    </row>
    <row r="518" spans="1:5" x14ac:dyDescent="0.2">
      <c r="A518" s="2"/>
      <c r="B518" s="2"/>
      <c r="C518" s="2"/>
      <c r="D518" s="2"/>
      <c r="E518" s="2"/>
    </row>
    <row r="519" spans="1:5" x14ac:dyDescent="0.2">
      <c r="A519" s="2"/>
      <c r="B519" s="2"/>
      <c r="C519" s="2"/>
      <c r="D519" s="2"/>
      <c r="E519" s="2"/>
    </row>
    <row r="520" spans="1:5" x14ac:dyDescent="0.2">
      <c r="A520" s="2"/>
      <c r="B520" s="2"/>
      <c r="C520" s="2"/>
      <c r="D520" s="2"/>
      <c r="E520" s="2"/>
    </row>
    <row r="521" spans="1:5" x14ac:dyDescent="0.2">
      <c r="A521" s="2"/>
      <c r="B521" s="2"/>
      <c r="C521" s="2"/>
      <c r="D521" s="2"/>
      <c r="E521" s="2"/>
    </row>
    <row r="522" spans="1:5" x14ac:dyDescent="0.2">
      <c r="A522" s="2"/>
      <c r="B522" s="2"/>
      <c r="C522" s="2"/>
      <c r="D522" s="2"/>
      <c r="E522" s="2"/>
    </row>
    <row r="523" spans="1:5" x14ac:dyDescent="0.2">
      <c r="A523" s="2"/>
      <c r="B523" s="2"/>
      <c r="C523" s="2"/>
      <c r="D523" s="2"/>
      <c r="E523" s="2"/>
    </row>
    <row r="524" spans="1:5" x14ac:dyDescent="0.2">
      <c r="A524" s="2"/>
      <c r="B524" s="2"/>
      <c r="C524" s="2"/>
      <c r="D524" s="2"/>
      <c r="E524" s="2"/>
    </row>
    <row r="525" spans="1:5" x14ac:dyDescent="0.2">
      <c r="A525" s="2"/>
      <c r="B525" s="2"/>
      <c r="C525" s="2"/>
      <c r="D525" s="2"/>
      <c r="E525" s="2"/>
    </row>
    <row r="526" spans="1:5" x14ac:dyDescent="0.2">
      <c r="A526" s="2"/>
      <c r="B526" s="2"/>
      <c r="C526" s="2"/>
      <c r="D526" s="2"/>
      <c r="E526" s="2"/>
    </row>
    <row r="527" spans="1:5" x14ac:dyDescent="0.2">
      <c r="A527" s="2"/>
      <c r="B527" s="2"/>
      <c r="C527" s="2"/>
      <c r="D527" s="2"/>
      <c r="E527" s="2"/>
    </row>
    <row r="528" spans="1:5" x14ac:dyDescent="0.2">
      <c r="A528" s="2"/>
      <c r="B528" s="2"/>
      <c r="C528" s="2"/>
      <c r="D528" s="2"/>
      <c r="E528" s="2"/>
    </row>
    <row r="529" spans="1:5" x14ac:dyDescent="0.2">
      <c r="A529" s="2"/>
      <c r="B529" s="2"/>
      <c r="C529" s="2"/>
      <c r="D529" s="2"/>
      <c r="E529" s="2"/>
    </row>
    <row r="530" spans="1:5" x14ac:dyDescent="0.2">
      <c r="A530" s="2"/>
      <c r="B530" s="2"/>
      <c r="C530" s="2"/>
      <c r="D530" s="2"/>
      <c r="E530" s="2"/>
    </row>
    <row r="531" spans="1:5" x14ac:dyDescent="0.2">
      <c r="A531" s="2"/>
      <c r="B531" s="2"/>
      <c r="C531" s="2"/>
      <c r="D531" s="2"/>
      <c r="E531" s="2"/>
    </row>
    <row r="532" spans="1:5" x14ac:dyDescent="0.2">
      <c r="A532" s="2"/>
      <c r="B532" s="2"/>
      <c r="C532" s="2"/>
      <c r="D532" s="2"/>
      <c r="E532" s="2"/>
    </row>
    <row r="533" spans="1:5" x14ac:dyDescent="0.2">
      <c r="A533" s="2"/>
      <c r="B533" s="2"/>
      <c r="C533" s="2"/>
      <c r="D533" s="2"/>
      <c r="E533" s="2"/>
    </row>
    <row r="534" spans="1:5" x14ac:dyDescent="0.2">
      <c r="A534" s="2"/>
      <c r="B534" s="2"/>
      <c r="C534" s="2"/>
      <c r="D534" s="2"/>
      <c r="E534" s="2"/>
    </row>
    <row r="535" spans="1:5" x14ac:dyDescent="0.2">
      <c r="A535" s="2"/>
      <c r="B535" s="2"/>
      <c r="C535" s="2"/>
      <c r="D535" s="2"/>
      <c r="E535" s="2"/>
    </row>
    <row r="536" spans="1:5" x14ac:dyDescent="0.2">
      <c r="A536" s="2"/>
      <c r="B536" s="2"/>
      <c r="C536" s="2"/>
      <c r="D536" s="2"/>
      <c r="E536" s="2"/>
    </row>
    <row r="537" spans="1:5" x14ac:dyDescent="0.2">
      <c r="A537" s="2"/>
      <c r="B537" s="2"/>
      <c r="C537" s="2"/>
      <c r="D537" s="2"/>
      <c r="E537" s="2"/>
    </row>
    <row r="538" spans="1:5" x14ac:dyDescent="0.2">
      <c r="A538" s="2"/>
      <c r="B538" s="2"/>
      <c r="C538" s="2"/>
      <c r="D538" s="2"/>
      <c r="E538" s="2"/>
    </row>
    <row r="539" spans="1:5" x14ac:dyDescent="0.2">
      <c r="A539" s="2"/>
      <c r="B539" s="2"/>
      <c r="C539" s="2"/>
      <c r="D539" s="2"/>
      <c r="E539" s="2"/>
    </row>
    <row r="540" spans="1:5" x14ac:dyDescent="0.2">
      <c r="A540" s="2"/>
      <c r="B540" s="2"/>
      <c r="C540" s="2"/>
      <c r="D540" s="2"/>
      <c r="E540" s="2"/>
    </row>
    <row r="541" spans="1:5" x14ac:dyDescent="0.2">
      <c r="A541" s="2"/>
      <c r="B541" s="2"/>
      <c r="C541" s="2"/>
      <c r="D541" s="2"/>
      <c r="E541" s="2"/>
    </row>
    <row r="542" spans="1:5" x14ac:dyDescent="0.2">
      <c r="A542" s="2"/>
      <c r="B542" s="2"/>
      <c r="C542" s="2"/>
      <c r="D542" s="2"/>
      <c r="E542" s="2"/>
    </row>
    <row r="543" spans="1:5" x14ac:dyDescent="0.2">
      <c r="A543" s="2"/>
      <c r="B543" s="2"/>
      <c r="C543" s="2"/>
      <c r="D543" s="2"/>
      <c r="E543" s="2"/>
    </row>
    <row r="544" spans="1:5" x14ac:dyDescent="0.2">
      <c r="A544" s="2"/>
      <c r="B544" s="2"/>
      <c r="C544" s="2"/>
      <c r="D544" s="2"/>
      <c r="E544" s="2"/>
    </row>
    <row r="545" spans="1:5" x14ac:dyDescent="0.2">
      <c r="A545" s="2"/>
      <c r="B545" s="2"/>
      <c r="C545" s="2"/>
      <c r="D545" s="2"/>
      <c r="E545" s="2"/>
    </row>
    <row r="546" spans="1:5" x14ac:dyDescent="0.2">
      <c r="A546" s="2"/>
      <c r="B546" s="2"/>
      <c r="C546" s="2"/>
      <c r="D546" s="2"/>
      <c r="E546" s="2"/>
    </row>
    <row r="547" spans="1:5" x14ac:dyDescent="0.2">
      <c r="A547" s="2"/>
      <c r="B547" s="2"/>
      <c r="C547" s="2"/>
      <c r="D547" s="2"/>
      <c r="E547" s="2"/>
    </row>
    <row r="548" spans="1:5" x14ac:dyDescent="0.2">
      <c r="A548" s="2"/>
      <c r="B548" s="2"/>
      <c r="C548" s="2"/>
      <c r="D548" s="2"/>
      <c r="E548" s="2"/>
    </row>
    <row r="549" spans="1:5" x14ac:dyDescent="0.2">
      <c r="A549" s="2"/>
      <c r="B549" s="2"/>
      <c r="C549" s="2"/>
      <c r="D549" s="2"/>
      <c r="E549" s="2"/>
    </row>
    <row r="550" spans="1:5" x14ac:dyDescent="0.2">
      <c r="A550" s="2"/>
      <c r="B550" s="2"/>
      <c r="C550" s="2"/>
      <c r="D550" s="2"/>
      <c r="E550" s="2"/>
    </row>
    <row r="551" spans="1:5" x14ac:dyDescent="0.2">
      <c r="A551" s="2"/>
      <c r="B551" s="2"/>
      <c r="C551" s="2"/>
      <c r="D551" s="2"/>
      <c r="E551" s="2"/>
    </row>
    <row r="552" spans="1:5" x14ac:dyDescent="0.2">
      <c r="A552" s="2"/>
      <c r="B552" s="2"/>
      <c r="C552" s="2"/>
      <c r="D552" s="2"/>
      <c r="E552" s="2"/>
    </row>
    <row r="553" spans="1:5" x14ac:dyDescent="0.2">
      <c r="A553" s="2"/>
      <c r="B553" s="2"/>
      <c r="C553" s="2"/>
      <c r="D553" s="2"/>
      <c r="E553" s="2"/>
    </row>
    <row r="554" spans="1:5" x14ac:dyDescent="0.2">
      <c r="A554" s="2"/>
      <c r="B554" s="2"/>
      <c r="C554" s="2"/>
      <c r="D554" s="2"/>
      <c r="E554" s="2"/>
    </row>
    <row r="555" spans="1:5" x14ac:dyDescent="0.2">
      <c r="A555" s="2"/>
      <c r="B555" s="2"/>
      <c r="C555" s="2"/>
      <c r="D555" s="2"/>
      <c r="E555" s="2"/>
    </row>
    <row r="556" spans="1:5" x14ac:dyDescent="0.2">
      <c r="A556" s="2"/>
      <c r="B556" s="2"/>
      <c r="C556" s="2"/>
      <c r="D556" s="2"/>
      <c r="E556" s="2"/>
    </row>
    <row r="557" spans="1:5" x14ac:dyDescent="0.2">
      <c r="A557" s="2"/>
      <c r="B557" s="2"/>
      <c r="C557" s="2"/>
      <c r="D557" s="2"/>
      <c r="E557" s="2"/>
    </row>
    <row r="558" spans="1:5" x14ac:dyDescent="0.2">
      <c r="A558" s="2"/>
      <c r="B558" s="2"/>
      <c r="C558" s="2"/>
      <c r="D558" s="2"/>
      <c r="E558" s="2"/>
    </row>
    <row r="559" spans="1:5" x14ac:dyDescent="0.2">
      <c r="A559" s="2"/>
      <c r="B559" s="2"/>
      <c r="C559" s="2"/>
      <c r="D559" s="2"/>
      <c r="E559" s="2"/>
    </row>
    <row r="560" spans="1:5" x14ac:dyDescent="0.2">
      <c r="A560" s="2"/>
      <c r="B560" s="2"/>
      <c r="C560" s="2"/>
      <c r="D560" s="2"/>
      <c r="E560" s="2"/>
    </row>
    <row r="561" spans="1:5" x14ac:dyDescent="0.2">
      <c r="A561" s="2"/>
      <c r="B561" s="2"/>
      <c r="C561" s="2"/>
      <c r="D561" s="2"/>
      <c r="E561" s="2"/>
    </row>
    <row r="562" spans="1:5" x14ac:dyDescent="0.2">
      <c r="A562" s="2"/>
      <c r="B562" s="2"/>
      <c r="C562" s="2"/>
      <c r="D562" s="2"/>
      <c r="E562" s="2"/>
    </row>
    <row r="563" spans="1:5" x14ac:dyDescent="0.2">
      <c r="A563" s="2"/>
      <c r="B563" s="2"/>
      <c r="C563" s="2"/>
      <c r="D563" s="2"/>
      <c r="E563" s="2"/>
    </row>
    <row r="564" spans="1:5" x14ac:dyDescent="0.2">
      <c r="A564" s="2"/>
      <c r="B564" s="2"/>
      <c r="C564" s="2"/>
      <c r="D564" s="2"/>
      <c r="E564" s="2"/>
    </row>
    <row r="565" spans="1:5" x14ac:dyDescent="0.2">
      <c r="A565" s="2"/>
      <c r="B565" s="2"/>
      <c r="C565" s="2"/>
      <c r="D565" s="2"/>
      <c r="E565" s="2"/>
    </row>
    <row r="566" spans="1:5" x14ac:dyDescent="0.2">
      <c r="A566" s="2"/>
      <c r="B566" s="2"/>
      <c r="C566" s="2"/>
      <c r="D566" s="2"/>
      <c r="E566" s="2"/>
    </row>
    <row r="567" spans="1:5" x14ac:dyDescent="0.2">
      <c r="A567" s="2"/>
      <c r="B567" s="2"/>
      <c r="C567" s="2"/>
      <c r="D567" s="2"/>
      <c r="E567" s="2"/>
    </row>
    <row r="568" spans="1:5" x14ac:dyDescent="0.2">
      <c r="A568" s="2"/>
      <c r="B568" s="2"/>
      <c r="C568" s="2"/>
      <c r="D568" s="2"/>
      <c r="E568" s="2"/>
    </row>
    <row r="569" spans="1:5" x14ac:dyDescent="0.2">
      <c r="A569" s="2"/>
      <c r="B569" s="2"/>
      <c r="C569" s="2"/>
      <c r="D569" s="2"/>
      <c r="E569" s="2"/>
    </row>
    <row r="570" spans="1:5" x14ac:dyDescent="0.2">
      <c r="A570" s="2"/>
      <c r="B570" s="2"/>
      <c r="C570" s="2"/>
      <c r="D570" s="2"/>
      <c r="E570" s="2"/>
    </row>
    <row r="571" spans="1:5" x14ac:dyDescent="0.2">
      <c r="A571" s="2"/>
      <c r="B571" s="2"/>
      <c r="C571" s="2"/>
      <c r="D571" s="2"/>
      <c r="E571" s="2"/>
    </row>
    <row r="572" spans="1:5" x14ac:dyDescent="0.2">
      <c r="A572" s="2"/>
      <c r="B572" s="2"/>
      <c r="C572" s="2"/>
      <c r="D572" s="2"/>
      <c r="E572" s="2"/>
    </row>
    <row r="573" spans="1:5" x14ac:dyDescent="0.2">
      <c r="A573" s="2"/>
      <c r="B573" s="2"/>
      <c r="C573" s="2"/>
      <c r="D573" s="2"/>
      <c r="E573" s="2"/>
    </row>
    <row r="574" spans="1:5" x14ac:dyDescent="0.2">
      <c r="A574" s="2"/>
      <c r="B574" s="2"/>
      <c r="C574" s="2"/>
      <c r="D574" s="2"/>
      <c r="E574" s="2"/>
    </row>
    <row r="575" spans="1:5" x14ac:dyDescent="0.2">
      <c r="A575" s="2"/>
      <c r="B575" s="2"/>
      <c r="C575" s="2"/>
      <c r="D575" s="2"/>
      <c r="E575" s="2"/>
    </row>
    <row r="576" spans="1:5" x14ac:dyDescent="0.2">
      <c r="A576" s="2"/>
      <c r="B576" s="2"/>
      <c r="C576" s="2"/>
      <c r="D576" s="2"/>
      <c r="E576" s="2"/>
    </row>
    <row r="577" spans="1:5" x14ac:dyDescent="0.2">
      <c r="A577" s="2"/>
      <c r="B577" s="2"/>
      <c r="C577" s="2"/>
      <c r="D577" s="2"/>
      <c r="E577" s="2"/>
    </row>
    <row r="578" spans="1:5" x14ac:dyDescent="0.2">
      <c r="A578" s="2"/>
      <c r="B578" s="2"/>
      <c r="C578" s="2"/>
      <c r="D578" s="2"/>
      <c r="E578" s="2"/>
    </row>
    <row r="579" spans="1:5" x14ac:dyDescent="0.2">
      <c r="A579" s="2"/>
      <c r="B579" s="2"/>
      <c r="C579" s="2"/>
      <c r="D579" s="2"/>
      <c r="E579" s="2"/>
    </row>
    <row r="580" spans="1:5" x14ac:dyDescent="0.2">
      <c r="A580" s="2"/>
      <c r="B580" s="2"/>
      <c r="C580" s="2"/>
      <c r="D580" s="2"/>
      <c r="E580" s="2"/>
    </row>
    <row r="581" spans="1:5" x14ac:dyDescent="0.2">
      <c r="A581" s="2"/>
      <c r="B581" s="2"/>
      <c r="C581" s="2"/>
      <c r="D581" s="2"/>
      <c r="E581" s="2"/>
    </row>
    <row r="582" spans="1:5" x14ac:dyDescent="0.2">
      <c r="A582" s="2"/>
      <c r="B582" s="2"/>
      <c r="C582" s="2"/>
      <c r="D582" s="2"/>
      <c r="E582" s="2"/>
    </row>
    <row r="583" spans="1:5" x14ac:dyDescent="0.2">
      <c r="A583" s="2"/>
      <c r="B583" s="2"/>
      <c r="C583" s="2"/>
      <c r="D583" s="2"/>
      <c r="E583" s="2"/>
    </row>
    <row r="584" spans="1:5" x14ac:dyDescent="0.2">
      <c r="A584" s="2"/>
      <c r="B584" s="2"/>
      <c r="C584" s="2"/>
      <c r="D584" s="2"/>
      <c r="E584" s="2"/>
    </row>
    <row r="585" spans="1:5" x14ac:dyDescent="0.2">
      <c r="A585" s="2"/>
      <c r="B585" s="2"/>
      <c r="C585" s="2"/>
      <c r="D585" s="2"/>
      <c r="E585" s="2"/>
    </row>
    <row r="586" spans="1:5" x14ac:dyDescent="0.2">
      <c r="A586" s="2"/>
      <c r="B586" s="2"/>
      <c r="C586" s="2"/>
      <c r="D586" s="2"/>
      <c r="E586" s="2"/>
    </row>
    <row r="587" spans="1:5" x14ac:dyDescent="0.2">
      <c r="A587" s="2"/>
      <c r="B587" s="2"/>
      <c r="C587" s="2"/>
      <c r="D587" s="2"/>
      <c r="E587" s="2"/>
    </row>
    <row r="588" spans="1:5" x14ac:dyDescent="0.2">
      <c r="A588" s="2"/>
      <c r="B588" s="2"/>
      <c r="C588" s="2"/>
      <c r="D588" s="2"/>
      <c r="E588" s="2"/>
    </row>
    <row r="589" spans="1:5" x14ac:dyDescent="0.2">
      <c r="A589" s="2"/>
      <c r="B589" s="2"/>
      <c r="C589" s="2"/>
      <c r="D589" s="2"/>
      <c r="E589" s="2"/>
    </row>
    <row r="590" spans="1:5" x14ac:dyDescent="0.2">
      <c r="A590" s="2"/>
      <c r="B590" s="2"/>
      <c r="C590" s="2"/>
      <c r="D590" s="2"/>
      <c r="E590" s="2"/>
    </row>
    <row r="591" spans="1:5" x14ac:dyDescent="0.2">
      <c r="A591" s="2"/>
      <c r="B591" s="2"/>
      <c r="C591" s="2"/>
      <c r="D591" s="2"/>
      <c r="E591" s="2"/>
    </row>
    <row r="592" spans="1:5" x14ac:dyDescent="0.2">
      <c r="A592" s="2"/>
      <c r="B592" s="2"/>
      <c r="C592" s="2"/>
      <c r="D592" s="2"/>
      <c r="E592" s="2"/>
    </row>
    <row r="593" spans="1:5" x14ac:dyDescent="0.2">
      <c r="A593" s="2"/>
      <c r="B593" s="2"/>
      <c r="C593" s="2"/>
      <c r="D593" s="2"/>
      <c r="E593" s="2"/>
    </row>
    <row r="594" spans="1:5" x14ac:dyDescent="0.2">
      <c r="A594" s="2"/>
      <c r="B594" s="2"/>
      <c r="C594" s="2"/>
      <c r="D594" s="2"/>
      <c r="E594" s="2"/>
    </row>
    <row r="595" spans="1:5" x14ac:dyDescent="0.2">
      <c r="A595" s="2"/>
      <c r="B595" s="2"/>
      <c r="C595" s="2"/>
      <c r="D595" s="2"/>
      <c r="E595" s="2"/>
    </row>
    <row r="596" spans="1:5" x14ac:dyDescent="0.2">
      <c r="A596" s="2"/>
      <c r="B596" s="2"/>
      <c r="C596" s="2"/>
      <c r="D596" s="2"/>
      <c r="E596" s="2"/>
    </row>
    <row r="597" spans="1:5" x14ac:dyDescent="0.2">
      <c r="A597" s="2"/>
      <c r="B597" s="2"/>
      <c r="C597" s="2"/>
      <c r="D597" s="2"/>
      <c r="E597" s="2"/>
    </row>
    <row r="598" spans="1:5" x14ac:dyDescent="0.2">
      <c r="A598" s="2"/>
      <c r="B598" s="2"/>
      <c r="C598" s="2"/>
      <c r="D598" s="2"/>
      <c r="E598" s="2"/>
    </row>
    <row r="599" spans="1:5" x14ac:dyDescent="0.2">
      <c r="A599" s="2"/>
      <c r="B599" s="2"/>
      <c r="C599" s="2"/>
      <c r="D599" s="2"/>
      <c r="E599" s="2"/>
    </row>
    <row r="600" spans="1:5" x14ac:dyDescent="0.2">
      <c r="A600" s="2"/>
      <c r="B600" s="2"/>
      <c r="C600" s="2"/>
      <c r="D600" s="2"/>
      <c r="E600" s="2"/>
    </row>
    <row r="601" spans="1:5" x14ac:dyDescent="0.2">
      <c r="A601" s="2"/>
      <c r="B601" s="2"/>
      <c r="C601" s="2"/>
      <c r="D601" s="2"/>
      <c r="E601" s="2"/>
    </row>
    <row r="602" spans="1:5" x14ac:dyDescent="0.2">
      <c r="A602" s="2"/>
      <c r="B602" s="2"/>
      <c r="C602" s="2"/>
      <c r="D602" s="2"/>
      <c r="E602" s="2"/>
    </row>
    <row r="603" spans="1:5" x14ac:dyDescent="0.2">
      <c r="A603" s="2"/>
      <c r="B603" s="2"/>
      <c r="C603" s="2"/>
      <c r="D603" s="2"/>
      <c r="E603" s="2"/>
    </row>
    <row r="604" spans="1:5" x14ac:dyDescent="0.2">
      <c r="A604" s="2"/>
      <c r="B604" s="2"/>
      <c r="C604" s="2"/>
      <c r="D604" s="2"/>
      <c r="E604" s="2"/>
    </row>
    <row r="605" spans="1:5" x14ac:dyDescent="0.2">
      <c r="A605" s="2"/>
      <c r="B605" s="2"/>
      <c r="C605" s="2"/>
      <c r="D605" s="2"/>
      <c r="E605" s="2"/>
    </row>
    <row r="606" spans="1:5" x14ac:dyDescent="0.2">
      <c r="A606" s="2"/>
      <c r="B606" s="2"/>
      <c r="C606" s="2"/>
      <c r="D606" s="2"/>
      <c r="E606" s="2"/>
    </row>
    <row r="607" spans="1:5" x14ac:dyDescent="0.2">
      <c r="A607" s="2"/>
      <c r="B607" s="2"/>
      <c r="C607" s="2"/>
      <c r="D607" s="2"/>
      <c r="E607" s="2"/>
    </row>
    <row r="608" spans="1:5" x14ac:dyDescent="0.2">
      <c r="A608" s="2"/>
      <c r="B608" s="2"/>
      <c r="C608" s="2"/>
      <c r="D608" s="2"/>
      <c r="E608" s="2"/>
    </row>
    <row r="609" spans="1:5" x14ac:dyDescent="0.2">
      <c r="A609" s="2"/>
      <c r="B609" s="2"/>
      <c r="C609" s="2"/>
      <c r="D609" s="2"/>
      <c r="E609" s="2"/>
    </row>
    <row r="610" spans="1:5" x14ac:dyDescent="0.2">
      <c r="A610" s="2"/>
      <c r="B610" s="2"/>
      <c r="C610" s="2"/>
      <c r="D610" s="2"/>
      <c r="E610" s="2"/>
    </row>
    <row r="611" spans="1:5" x14ac:dyDescent="0.2">
      <c r="A611" s="2"/>
      <c r="B611" s="2"/>
      <c r="C611" s="2"/>
      <c r="D611" s="2"/>
      <c r="E611" s="2"/>
    </row>
    <row r="612" spans="1:5" x14ac:dyDescent="0.2">
      <c r="A612" s="2"/>
      <c r="B612" s="2"/>
      <c r="C612" s="2"/>
      <c r="D612" s="2"/>
      <c r="E612" s="2"/>
    </row>
    <row r="613" spans="1:5" x14ac:dyDescent="0.2">
      <c r="A613" s="2"/>
      <c r="B613" s="2"/>
      <c r="C613" s="2"/>
      <c r="D613" s="2"/>
      <c r="E613" s="2"/>
    </row>
    <row r="614" spans="1:5" x14ac:dyDescent="0.2">
      <c r="A614" s="2"/>
      <c r="B614" s="2"/>
      <c r="C614" s="2"/>
      <c r="D614" s="2"/>
      <c r="E614" s="2"/>
    </row>
    <row r="615" spans="1:5" x14ac:dyDescent="0.2">
      <c r="A615" s="2"/>
      <c r="B615" s="2"/>
      <c r="C615" s="2"/>
      <c r="D615" s="2"/>
      <c r="E615" s="2"/>
    </row>
    <row r="616" spans="1:5" x14ac:dyDescent="0.2">
      <c r="A616" s="2"/>
      <c r="B616" s="2"/>
      <c r="C616" s="2"/>
      <c r="D616" s="2"/>
      <c r="E616" s="2"/>
    </row>
    <row r="617" spans="1:5" x14ac:dyDescent="0.2">
      <c r="A617" s="2"/>
      <c r="B617" s="2"/>
      <c r="C617" s="2"/>
      <c r="D617" s="2"/>
      <c r="E617" s="2"/>
    </row>
    <row r="618" spans="1:5" x14ac:dyDescent="0.2">
      <c r="A618" s="2"/>
      <c r="B618" s="2"/>
      <c r="C618" s="2"/>
      <c r="D618" s="2"/>
      <c r="E618" s="2"/>
    </row>
    <row r="619" spans="1:5" x14ac:dyDescent="0.2">
      <c r="A619" s="2"/>
      <c r="B619" s="2"/>
      <c r="C619" s="2"/>
      <c r="D619" s="2"/>
      <c r="E619" s="2"/>
    </row>
    <row r="620" spans="1:5" x14ac:dyDescent="0.2">
      <c r="A620" s="2"/>
      <c r="B620" s="2"/>
      <c r="C620" s="2"/>
      <c r="D620" s="2"/>
      <c r="E620" s="2"/>
    </row>
    <row r="621" spans="1:5" x14ac:dyDescent="0.2">
      <c r="A621" s="2"/>
      <c r="B621" s="2"/>
      <c r="C621" s="2"/>
      <c r="D621" s="2"/>
      <c r="E621" s="2"/>
    </row>
    <row r="622" spans="1:5" x14ac:dyDescent="0.2">
      <c r="A622" s="2"/>
      <c r="B622" s="2"/>
      <c r="C622" s="2"/>
      <c r="D622" s="2"/>
      <c r="E622" s="2"/>
    </row>
    <row r="623" spans="1:5" x14ac:dyDescent="0.2">
      <c r="A623" s="2"/>
      <c r="B623" s="2"/>
      <c r="C623" s="2"/>
      <c r="D623" s="2"/>
      <c r="E623" s="2"/>
    </row>
    <row r="624" spans="1:5" x14ac:dyDescent="0.2">
      <c r="A624" s="2"/>
      <c r="B624" s="2"/>
      <c r="C624" s="2"/>
      <c r="D624" s="2"/>
      <c r="E624" s="2"/>
    </row>
    <row r="625" spans="1:5" x14ac:dyDescent="0.2">
      <c r="A625" s="2"/>
      <c r="B625" s="2"/>
      <c r="C625" s="2"/>
      <c r="D625" s="2"/>
      <c r="E625" s="2"/>
    </row>
    <row r="626" spans="1:5" x14ac:dyDescent="0.2">
      <c r="A626" s="2"/>
      <c r="B626" s="2"/>
      <c r="C626" s="2"/>
      <c r="D626" s="2"/>
      <c r="E626" s="2"/>
    </row>
    <row r="627" spans="1:5" x14ac:dyDescent="0.2">
      <c r="A627" s="2"/>
      <c r="B627" s="2"/>
      <c r="C627" s="2"/>
      <c r="D627" s="2"/>
      <c r="E627" s="2"/>
    </row>
    <row r="628" spans="1:5" x14ac:dyDescent="0.2">
      <c r="A628" s="2"/>
      <c r="B628" s="2"/>
      <c r="C628" s="2"/>
      <c r="D628" s="2"/>
      <c r="E628" s="2"/>
    </row>
    <row r="629" spans="1:5" x14ac:dyDescent="0.2">
      <c r="A629" s="2"/>
      <c r="B629" s="2"/>
      <c r="C629" s="2"/>
      <c r="D629" s="2"/>
      <c r="E629" s="2"/>
    </row>
    <row r="630" spans="1:5" x14ac:dyDescent="0.2">
      <c r="A630" s="2"/>
      <c r="B630" s="2"/>
      <c r="C630" s="2"/>
      <c r="D630" s="2"/>
      <c r="E630" s="2"/>
    </row>
    <row r="631" spans="1:5" x14ac:dyDescent="0.2">
      <c r="A631" s="2"/>
      <c r="B631" s="2"/>
      <c r="C631" s="2"/>
      <c r="D631" s="2"/>
      <c r="E631" s="2"/>
    </row>
    <row r="632" spans="1:5" x14ac:dyDescent="0.2">
      <c r="A632" s="2"/>
      <c r="B632" s="2"/>
      <c r="C632" s="2"/>
      <c r="D632" s="2"/>
      <c r="E632" s="2"/>
    </row>
    <row r="633" spans="1:5" x14ac:dyDescent="0.2">
      <c r="A633" s="2"/>
      <c r="B633" s="2"/>
      <c r="C633" s="2"/>
      <c r="D633" s="2"/>
      <c r="E633" s="2"/>
    </row>
    <row r="634" spans="1:5" x14ac:dyDescent="0.2">
      <c r="A634" s="2"/>
      <c r="B634" s="2"/>
      <c r="C634" s="2"/>
      <c r="D634" s="2"/>
      <c r="E634" s="2"/>
    </row>
    <row r="635" spans="1:5" x14ac:dyDescent="0.2">
      <c r="A635" s="2"/>
      <c r="B635" s="2"/>
      <c r="C635" s="2"/>
      <c r="D635" s="2"/>
      <c r="E635" s="2"/>
    </row>
    <row r="636" spans="1:5" x14ac:dyDescent="0.2">
      <c r="A636" s="2"/>
      <c r="B636" s="2"/>
      <c r="C636" s="2"/>
      <c r="D636" s="2"/>
      <c r="E636" s="2"/>
    </row>
    <row r="637" spans="1:5" x14ac:dyDescent="0.2">
      <c r="A637" s="2"/>
      <c r="B637" s="2"/>
      <c r="C637" s="2"/>
      <c r="D637" s="2"/>
      <c r="E637" s="2"/>
    </row>
    <row r="638" spans="1:5" x14ac:dyDescent="0.2">
      <c r="A638" s="2"/>
      <c r="B638" s="2"/>
      <c r="C638" s="2"/>
      <c r="D638" s="2"/>
      <c r="E638" s="2"/>
    </row>
    <row r="639" spans="1:5" x14ac:dyDescent="0.2">
      <c r="A639" s="2"/>
      <c r="B639" s="2"/>
      <c r="C639" s="2"/>
      <c r="D639" s="2"/>
      <c r="E639" s="2"/>
    </row>
    <row r="640" spans="1:5" x14ac:dyDescent="0.2">
      <c r="A640" s="2"/>
      <c r="B640" s="2"/>
      <c r="C640" s="2"/>
      <c r="D640" s="2"/>
      <c r="E640" s="2"/>
    </row>
    <row r="641" spans="1:5" x14ac:dyDescent="0.2">
      <c r="A641" s="2"/>
      <c r="B641" s="2"/>
      <c r="C641" s="2"/>
      <c r="D641" s="2"/>
      <c r="E641" s="2"/>
    </row>
    <row r="642" spans="1:5" x14ac:dyDescent="0.2">
      <c r="A642" s="2"/>
      <c r="B642" s="2"/>
      <c r="C642" s="2"/>
      <c r="D642" s="2"/>
      <c r="E642" s="2"/>
    </row>
    <row r="643" spans="1:5" x14ac:dyDescent="0.2">
      <c r="A643" s="2"/>
      <c r="B643" s="2"/>
      <c r="C643" s="2"/>
      <c r="D643" s="2"/>
      <c r="E643" s="2"/>
    </row>
    <row r="644" spans="1:5" x14ac:dyDescent="0.2">
      <c r="A644" s="2"/>
      <c r="B644" s="2"/>
      <c r="C644" s="2"/>
      <c r="D644" s="2"/>
      <c r="E644" s="2"/>
    </row>
    <row r="645" spans="1:5" x14ac:dyDescent="0.2">
      <c r="A645" s="2"/>
      <c r="B645" s="2"/>
      <c r="C645" s="2"/>
      <c r="D645" s="2"/>
      <c r="E645" s="2"/>
    </row>
    <row r="646" spans="1:5" x14ac:dyDescent="0.2">
      <c r="A646" s="2"/>
      <c r="B646" s="2"/>
      <c r="C646" s="2"/>
      <c r="D646" s="2"/>
      <c r="E646" s="2"/>
    </row>
    <row r="647" spans="1:5" x14ac:dyDescent="0.2">
      <c r="A647" s="2"/>
      <c r="B647" s="2"/>
      <c r="C647" s="2"/>
      <c r="D647" s="2"/>
      <c r="E647" s="2"/>
    </row>
    <row r="648" spans="1:5" x14ac:dyDescent="0.2">
      <c r="A648" s="2"/>
      <c r="B648" s="2"/>
      <c r="C648" s="2"/>
      <c r="D648" s="2"/>
      <c r="E648" s="2"/>
    </row>
    <row r="649" spans="1:5" x14ac:dyDescent="0.2">
      <c r="A649" s="2"/>
      <c r="B649" s="2"/>
      <c r="C649" s="2"/>
      <c r="D649" s="2"/>
      <c r="E649" s="2"/>
    </row>
    <row r="650" spans="1:5" x14ac:dyDescent="0.2">
      <c r="A650" s="2"/>
      <c r="B650" s="2"/>
      <c r="C650" s="2"/>
      <c r="D650" s="2"/>
      <c r="E650" s="2"/>
    </row>
    <row r="651" spans="1:5" x14ac:dyDescent="0.2">
      <c r="A651" s="2"/>
      <c r="B651" s="2"/>
      <c r="C651" s="2"/>
      <c r="D651" s="2"/>
      <c r="E651" s="2"/>
    </row>
    <row r="652" spans="1:5" x14ac:dyDescent="0.2">
      <c r="A652" s="2"/>
      <c r="B652" s="2"/>
      <c r="C652" s="2"/>
      <c r="D652" s="2"/>
      <c r="E652" s="2"/>
    </row>
    <row r="653" spans="1:5" x14ac:dyDescent="0.2">
      <c r="A653" s="2"/>
      <c r="B653" s="2"/>
      <c r="C653" s="2"/>
      <c r="D653" s="2"/>
      <c r="E653" s="2"/>
    </row>
    <row r="654" spans="1:5" x14ac:dyDescent="0.2">
      <c r="A654" s="2"/>
      <c r="B654" s="2"/>
      <c r="C654" s="2"/>
      <c r="D654" s="2"/>
      <c r="E654" s="2"/>
    </row>
    <row r="655" spans="1:5" x14ac:dyDescent="0.2">
      <c r="A655" s="2"/>
      <c r="B655" s="2"/>
      <c r="C655" s="2"/>
      <c r="D655" s="2"/>
      <c r="E655" s="2"/>
    </row>
    <row r="656" spans="1:5" x14ac:dyDescent="0.2">
      <c r="A656" s="2"/>
      <c r="B656" s="2"/>
      <c r="C656" s="2"/>
      <c r="D656" s="2"/>
      <c r="E656" s="2"/>
    </row>
    <row r="657" spans="1:5" x14ac:dyDescent="0.2">
      <c r="A657" s="2"/>
      <c r="B657" s="2"/>
      <c r="C657" s="2"/>
      <c r="D657" s="2"/>
      <c r="E657" s="2"/>
    </row>
    <row r="658" spans="1:5" x14ac:dyDescent="0.2">
      <c r="A658" s="2"/>
      <c r="B658" s="2"/>
      <c r="C658" s="2"/>
      <c r="D658" s="2"/>
      <c r="E658" s="2"/>
    </row>
    <row r="659" spans="1:5" x14ac:dyDescent="0.2">
      <c r="A659" s="2"/>
      <c r="B659" s="2"/>
      <c r="C659" s="2"/>
      <c r="D659" s="2"/>
      <c r="E659" s="2"/>
    </row>
    <row r="660" spans="1:5" x14ac:dyDescent="0.2">
      <c r="A660" s="2"/>
      <c r="B660" s="2"/>
      <c r="C660" s="2"/>
      <c r="D660" s="2"/>
      <c r="E660" s="2"/>
    </row>
    <row r="661" spans="1:5" x14ac:dyDescent="0.2">
      <c r="A661" s="2"/>
      <c r="B661" s="2"/>
      <c r="C661" s="2"/>
      <c r="D661" s="2"/>
      <c r="E661" s="2"/>
    </row>
    <row r="662" spans="1:5" x14ac:dyDescent="0.2">
      <c r="A662" s="2"/>
      <c r="B662" s="2"/>
      <c r="C662" s="2"/>
      <c r="D662" s="2"/>
      <c r="E662" s="2"/>
    </row>
    <row r="663" spans="1:5" x14ac:dyDescent="0.2">
      <c r="A663" s="2"/>
      <c r="B663" s="2"/>
      <c r="C663" s="2"/>
      <c r="D663" s="2"/>
      <c r="E663" s="2"/>
    </row>
    <row r="664" spans="1:5" x14ac:dyDescent="0.2">
      <c r="A664" s="2"/>
      <c r="B664" s="2"/>
      <c r="C664" s="2"/>
      <c r="D664" s="2"/>
      <c r="E664" s="2"/>
    </row>
    <row r="665" spans="1:5" x14ac:dyDescent="0.2">
      <c r="A665" s="2"/>
      <c r="B665" s="2"/>
      <c r="C665" s="2"/>
      <c r="D665" s="2"/>
      <c r="E665" s="2"/>
    </row>
    <row r="666" spans="1:5" x14ac:dyDescent="0.2">
      <c r="A666" s="2"/>
      <c r="B666" s="2"/>
      <c r="C666" s="2"/>
      <c r="D666" s="2"/>
      <c r="E666" s="2"/>
    </row>
    <row r="667" spans="1:5" x14ac:dyDescent="0.2">
      <c r="A667" s="2"/>
      <c r="B667" s="2"/>
      <c r="C667" s="2"/>
      <c r="D667" s="2"/>
      <c r="E667" s="2"/>
    </row>
    <row r="668" spans="1:5" x14ac:dyDescent="0.2">
      <c r="A668" s="2"/>
      <c r="B668" s="2"/>
      <c r="C668" s="2"/>
      <c r="D668" s="2"/>
      <c r="E668" s="2"/>
    </row>
    <row r="669" spans="1:5" x14ac:dyDescent="0.2">
      <c r="A669" s="2"/>
      <c r="B669" s="2"/>
      <c r="C669" s="2"/>
      <c r="D669" s="2"/>
      <c r="E669" s="2"/>
    </row>
    <row r="670" spans="1:5" x14ac:dyDescent="0.2">
      <c r="A670" s="2"/>
      <c r="B670" s="2"/>
      <c r="C670" s="2"/>
      <c r="D670" s="2"/>
      <c r="E670" s="2"/>
    </row>
    <row r="671" spans="1:5" x14ac:dyDescent="0.2">
      <c r="A671" s="2"/>
      <c r="B671" s="2"/>
      <c r="C671" s="2"/>
      <c r="D671" s="2"/>
      <c r="E671" s="2"/>
    </row>
    <row r="672" spans="1:5" x14ac:dyDescent="0.2">
      <c r="A672" s="2"/>
      <c r="B672" s="2"/>
      <c r="C672" s="2"/>
      <c r="D672" s="2"/>
      <c r="E672" s="2"/>
    </row>
    <row r="673" spans="1:5" x14ac:dyDescent="0.2">
      <c r="A673" s="2"/>
      <c r="B673" s="2"/>
      <c r="C673" s="2"/>
      <c r="D673" s="2"/>
      <c r="E673" s="2"/>
    </row>
    <row r="674" spans="1:5" x14ac:dyDescent="0.2">
      <c r="A674" s="2"/>
      <c r="B674" s="2"/>
      <c r="C674" s="2"/>
      <c r="D674" s="2"/>
      <c r="E674" s="2"/>
    </row>
    <row r="675" spans="1:5" x14ac:dyDescent="0.2">
      <c r="A675" s="2"/>
      <c r="B675" s="2"/>
      <c r="C675" s="2"/>
      <c r="D675" s="2"/>
      <c r="E675" s="2"/>
    </row>
    <row r="676" spans="1:5" x14ac:dyDescent="0.2">
      <c r="A676" s="2"/>
      <c r="B676" s="2"/>
      <c r="C676" s="2"/>
      <c r="D676" s="2"/>
      <c r="E676" s="2"/>
    </row>
    <row r="677" spans="1:5" x14ac:dyDescent="0.2">
      <c r="A677" s="2"/>
      <c r="B677" s="2"/>
      <c r="C677" s="2"/>
      <c r="D677" s="2"/>
      <c r="E677" s="2"/>
    </row>
    <row r="678" spans="1:5" x14ac:dyDescent="0.2">
      <c r="A678" s="2"/>
      <c r="B678" s="2"/>
      <c r="C678" s="2"/>
      <c r="D678" s="2"/>
      <c r="E678" s="2"/>
    </row>
    <row r="679" spans="1:5" x14ac:dyDescent="0.2">
      <c r="A679" s="2"/>
      <c r="B679" s="2"/>
      <c r="C679" s="2"/>
      <c r="D679" s="2"/>
      <c r="E679" s="2"/>
    </row>
    <row r="680" spans="1:5" x14ac:dyDescent="0.2">
      <c r="A680" s="2"/>
      <c r="B680" s="2"/>
      <c r="C680" s="2"/>
      <c r="D680" s="2"/>
      <c r="E680" s="2"/>
    </row>
    <row r="681" spans="1:5" x14ac:dyDescent="0.2">
      <c r="A681" s="2"/>
      <c r="B681" s="2"/>
      <c r="C681" s="2"/>
      <c r="D681" s="2"/>
      <c r="E681" s="2"/>
    </row>
    <row r="682" spans="1:5" x14ac:dyDescent="0.2">
      <c r="A682" s="2"/>
      <c r="B682" s="2"/>
      <c r="C682" s="2"/>
      <c r="D682" s="2"/>
      <c r="E682" s="2"/>
    </row>
    <row r="683" spans="1:5" x14ac:dyDescent="0.2">
      <c r="A683" s="2"/>
      <c r="B683" s="2"/>
      <c r="C683" s="2"/>
      <c r="D683" s="2"/>
      <c r="E683" s="2"/>
    </row>
    <row r="684" spans="1:5" x14ac:dyDescent="0.2">
      <c r="A684" s="2"/>
      <c r="B684" s="2"/>
      <c r="C684" s="2"/>
      <c r="D684" s="2"/>
      <c r="E684" s="2"/>
    </row>
    <row r="685" spans="1:5" x14ac:dyDescent="0.2">
      <c r="A685" s="2"/>
      <c r="B685" s="2"/>
      <c r="C685" s="2"/>
      <c r="D685" s="2"/>
      <c r="E685" s="2"/>
    </row>
  </sheetData>
  <sheetProtection algorithmName="SHA-512" hashValue="48BZOPEPY7Z6OUHFau23cdCxI2ji1d8mqupIBlfTrCn+Pmx9gBRLAFhVAUoLgR+8JaPABmfRv3Tkc2psyVyyYQ==" saltValue="FHCoIbTb8H8jSdee3JXjhQ==" spinCount="100000" sheet="1" objects="1" scenarios="1"/>
  <mergeCells count="12">
    <mergeCell ref="B23:E23"/>
    <mergeCell ref="B11:C11"/>
    <mergeCell ref="B17:C17"/>
    <mergeCell ref="B12:C12"/>
    <mergeCell ref="B13:C13"/>
    <mergeCell ref="B18:C18"/>
    <mergeCell ref="B3:E3"/>
    <mergeCell ref="B6:C6"/>
    <mergeCell ref="B7:C7"/>
    <mergeCell ref="B8:C8"/>
    <mergeCell ref="B10:C10"/>
    <mergeCell ref="B9:C9"/>
  </mergeCells>
  <dataValidations count="3">
    <dataValidation type="list" allowBlank="1" showInputMessage="1" showErrorMessage="1" sqref="D11" xr:uid="{00000000-0002-0000-0000-000000000000}">
      <formula1>$AI$1:$AI$2</formula1>
    </dataValidation>
    <dataValidation type="list" allowBlank="1" showInputMessage="1" showErrorMessage="1" sqref="E13" xr:uid="{00000000-0002-0000-0000-000001000000}">
      <formula1>"IFRS,NGAAP"</formula1>
    </dataValidation>
    <dataValidation type="list" allowBlank="1" showInputMessage="1" showErrorMessage="1" sqref="E11" xr:uid="{00000000-0002-0000-0000-000002000000}">
      <formula1>"1.kvartal,1.halvår,1.-3.kvartal,År"</formula1>
    </dataValidation>
  </dataValidations>
  <hyperlinks>
    <hyperlink ref="D18" r:id="rId1" xr:uid="{00000000-0004-0000-0000-000000000000}"/>
  </hyperlinks>
  <pageMargins left="0.7" right="0.7" top="0.75" bottom="0.75" header="0.3" footer="0.3"/>
  <pageSetup paperSize="9" scale="82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KO296"/>
  <sheetViews>
    <sheetView topLeftCell="A55" zoomScaleNormal="100" workbookViewId="0">
      <selection activeCell="C81" sqref="C81"/>
    </sheetView>
  </sheetViews>
  <sheetFormatPr defaultColWidth="12" defaultRowHeight="11.25" x14ac:dyDescent="0.2"/>
  <cols>
    <col min="1" max="1" width="4.6640625" style="13" customWidth="1"/>
    <col min="2" max="2" width="101.5" style="2" bestFit="1" customWidth="1"/>
    <col min="3" max="4" width="15.5" style="47" bestFit="1" customWidth="1"/>
    <col min="5" max="5" width="8.83203125" style="2" customWidth="1"/>
    <col min="6" max="6" width="8.83203125" style="47" customWidth="1"/>
    <col min="7" max="7" width="27.83203125" style="125" customWidth="1"/>
    <col min="8" max="10" width="12" style="86" customWidth="1"/>
    <col min="11" max="12" width="3.1640625" style="86" customWidth="1"/>
    <col min="13" max="78" width="12" style="54" customWidth="1"/>
    <col min="79" max="79" width="9.83203125" style="54" customWidth="1"/>
    <col min="80" max="84" width="12" style="54"/>
    <col min="85" max="85" width="12" style="138"/>
    <col min="86" max="93" width="12" style="54"/>
    <col min="94" max="99" width="12" style="138"/>
    <col min="100" max="301" width="12" style="54"/>
    <col min="302" max="16384" width="12" style="2"/>
  </cols>
  <sheetData>
    <row r="1" spans="1:82" ht="18" x14ac:dyDescent="0.25">
      <c r="A1" s="28"/>
      <c r="B1" s="55">
        <f>Forside!B7</f>
        <v>0</v>
      </c>
      <c r="C1" s="33"/>
      <c r="D1" s="34"/>
      <c r="E1" s="14"/>
      <c r="F1" s="33"/>
      <c r="G1" s="120"/>
      <c r="H1" s="54"/>
      <c r="I1" s="54"/>
      <c r="J1" s="54"/>
      <c r="K1" s="54"/>
      <c r="L1" s="54"/>
      <c r="BI1" s="29" t="s">
        <v>75</v>
      </c>
    </row>
    <row r="2" spans="1:82" ht="25.5" customHeight="1" thickBot="1" x14ac:dyDescent="0.25">
      <c r="A2" s="15"/>
      <c r="B2" s="59" t="s">
        <v>100</v>
      </c>
      <c r="C2" s="33"/>
      <c r="D2" s="35"/>
      <c r="E2" s="15"/>
      <c r="F2" s="33"/>
      <c r="G2" s="120"/>
      <c r="H2" s="54"/>
      <c r="I2" s="54"/>
      <c r="J2" s="54"/>
      <c r="K2" s="54"/>
      <c r="L2" s="54"/>
      <c r="BI2" s="29" t="s">
        <v>74</v>
      </c>
    </row>
    <row r="3" spans="1:82" ht="12.75" x14ac:dyDescent="0.2">
      <c r="A3" s="16"/>
      <c r="B3" s="26" t="s">
        <v>3</v>
      </c>
      <c r="C3" s="36" t="str">
        <f>IF(Forside!$E$11="Hele året", Forside!$D$11,Forside!$E$11 &amp; " " &amp;Forside!$D$11)</f>
        <v xml:space="preserve"> </v>
      </c>
      <c r="D3" s="36" t="str">
        <f>IF(Forside!$E$11="Hele året", (Forside!$D$11-1),Forside!$E$11 &amp; " " &amp;Forside!$D$11-1)</f>
        <v xml:space="preserve"> -1</v>
      </c>
      <c r="E3" s="168" t="s">
        <v>193</v>
      </c>
      <c r="F3" s="169"/>
      <c r="G3" s="120"/>
      <c r="H3" s="54"/>
      <c r="I3" s="54"/>
      <c r="J3" s="54"/>
      <c r="K3" s="54"/>
      <c r="L3" s="54"/>
    </row>
    <row r="4" spans="1:82" ht="12" thickBot="1" x14ac:dyDescent="0.25">
      <c r="A4" s="17"/>
      <c r="B4" s="25">
        <f>Forside!E13</f>
        <v>0</v>
      </c>
      <c r="C4" s="38" t="s">
        <v>0</v>
      </c>
      <c r="D4" s="38" t="s">
        <v>0</v>
      </c>
      <c r="E4" s="170"/>
      <c r="F4" s="171"/>
      <c r="G4" s="120"/>
      <c r="H4" s="54"/>
      <c r="I4" s="54"/>
      <c r="J4" s="54"/>
      <c r="K4" s="54"/>
      <c r="L4" s="54"/>
    </row>
    <row r="5" spans="1:82" x14ac:dyDescent="0.2">
      <c r="A5" s="18" t="s">
        <v>16</v>
      </c>
      <c r="B5" s="19" t="s">
        <v>47</v>
      </c>
      <c r="C5" s="39"/>
      <c r="D5" s="40"/>
      <c r="E5" s="139"/>
      <c r="F5" s="48"/>
      <c r="G5" s="121"/>
      <c r="H5" s="54"/>
      <c r="I5" s="54"/>
      <c r="J5" s="54"/>
      <c r="K5" s="54"/>
      <c r="L5" s="54"/>
      <c r="CA5" s="54" t="s">
        <v>95</v>
      </c>
      <c r="CB5" s="54">
        <v>804</v>
      </c>
      <c r="CC5" s="54" t="s">
        <v>96</v>
      </c>
      <c r="CD5" s="54">
        <v>850</v>
      </c>
    </row>
    <row r="6" spans="1:82" x14ac:dyDescent="0.2">
      <c r="A6" s="18" t="s">
        <v>17</v>
      </c>
      <c r="B6" s="20" t="s">
        <v>48</v>
      </c>
      <c r="C6" s="41"/>
      <c r="D6" s="42"/>
      <c r="E6" s="139"/>
      <c r="F6" s="48"/>
      <c r="G6" s="54"/>
      <c r="H6" s="54"/>
      <c r="I6" s="54"/>
      <c r="J6" s="54"/>
      <c r="K6" s="54"/>
      <c r="L6" s="54"/>
      <c r="CA6" s="54" t="s">
        <v>95</v>
      </c>
      <c r="CB6" s="54">
        <v>805</v>
      </c>
      <c r="CC6" s="54" t="s">
        <v>96</v>
      </c>
      <c r="CD6" s="54">
        <v>851</v>
      </c>
    </row>
    <row r="7" spans="1:82" x14ac:dyDescent="0.2">
      <c r="A7" s="18"/>
      <c r="B7" s="21" t="s">
        <v>1</v>
      </c>
      <c r="C7" s="41"/>
      <c r="D7" s="42"/>
      <c r="E7" s="140">
        <f>C5-C6</f>
        <v>0</v>
      </c>
      <c r="F7" s="140">
        <f>D5-D6</f>
        <v>0</v>
      </c>
      <c r="G7" s="60" t="str">
        <f>IF(ROUND(C7,0)&lt;&gt;(ROUND(E7,0)),"Oppgitt netto rente avviker fra beløp i post 1 og 2", IF(ROUND(D7,0)&lt;&gt;(ROUND(F7,0)),"Oppgitt netto rente avviker fra beløp i post 1 og 2",""))</f>
        <v/>
      </c>
      <c r="H7" s="54"/>
      <c r="I7" s="54"/>
      <c r="J7" s="54"/>
      <c r="K7" s="54"/>
      <c r="L7" s="54"/>
      <c r="CA7" s="54" t="s">
        <v>95</v>
      </c>
      <c r="CB7" s="54">
        <v>806</v>
      </c>
      <c r="CC7" s="54" t="s">
        <v>96</v>
      </c>
      <c r="CD7" s="54">
        <v>852</v>
      </c>
    </row>
    <row r="8" spans="1:82" x14ac:dyDescent="0.2">
      <c r="A8" s="18" t="s">
        <v>18</v>
      </c>
      <c r="B8" s="20" t="s">
        <v>49</v>
      </c>
      <c r="C8" s="41"/>
      <c r="D8" s="42"/>
      <c r="E8" s="139"/>
      <c r="F8" s="48"/>
      <c r="G8" s="120"/>
      <c r="H8" s="54"/>
      <c r="I8" s="54"/>
      <c r="J8" s="54"/>
      <c r="K8" s="54"/>
      <c r="L8" s="54"/>
      <c r="CA8" s="54" t="s">
        <v>95</v>
      </c>
      <c r="CB8" s="54">
        <v>807</v>
      </c>
      <c r="CC8" s="54" t="s">
        <v>96</v>
      </c>
      <c r="CD8" s="54">
        <v>853</v>
      </c>
    </row>
    <row r="9" spans="1:82" x14ac:dyDescent="0.2">
      <c r="A9" s="18" t="s">
        <v>19</v>
      </c>
      <c r="B9" s="20" t="s">
        <v>50</v>
      </c>
      <c r="C9" s="41"/>
      <c r="D9" s="42"/>
      <c r="E9" s="139"/>
      <c r="F9" s="48"/>
      <c r="G9" s="120"/>
      <c r="H9" s="54"/>
      <c r="I9" s="54"/>
      <c r="J9" s="54"/>
      <c r="K9" s="54"/>
      <c r="L9" s="54"/>
      <c r="CA9" s="54" t="s">
        <v>95</v>
      </c>
      <c r="CB9" s="54">
        <v>808</v>
      </c>
      <c r="CC9" s="54" t="s">
        <v>96</v>
      </c>
      <c r="CD9" s="54">
        <v>854</v>
      </c>
    </row>
    <row r="10" spans="1:82" x14ac:dyDescent="0.2">
      <c r="A10" s="18" t="s">
        <v>20</v>
      </c>
      <c r="B10" s="20" t="s">
        <v>51</v>
      </c>
      <c r="C10" s="41"/>
      <c r="D10" s="42"/>
      <c r="E10" s="139"/>
      <c r="F10" s="48"/>
      <c r="G10" s="120"/>
      <c r="H10" s="54"/>
      <c r="I10" s="54"/>
      <c r="J10" s="54"/>
      <c r="K10" s="54"/>
      <c r="L10" s="54"/>
      <c r="CA10" s="54" t="s">
        <v>95</v>
      </c>
      <c r="CB10" s="54">
        <v>809</v>
      </c>
      <c r="CC10" s="54" t="s">
        <v>96</v>
      </c>
      <c r="CD10" s="54">
        <v>855</v>
      </c>
    </row>
    <row r="11" spans="1:82" x14ac:dyDescent="0.2">
      <c r="A11" s="22" t="s">
        <v>21</v>
      </c>
      <c r="B11" s="79" t="s">
        <v>110</v>
      </c>
      <c r="C11" s="41"/>
      <c r="D11" s="42"/>
      <c r="E11" s="140">
        <f>C12+C13+C14+C15+C16</f>
        <v>0</v>
      </c>
      <c r="F11" s="140">
        <f>D12+D13+D14+D15+D16</f>
        <v>0</v>
      </c>
      <c r="G11" s="60" t="str">
        <f>IF(ROUND(C11,0)&lt;&gt;(ROUND(E11,0)),"Post 6 skal tilsvare summen av 6.1-6.5",IF(ROUND(D11,0)&lt;&gt;(ROUND(F11,0)),"Post 6 skal tilsvare summen av 6.1-6.5",""))</f>
        <v/>
      </c>
      <c r="H11" s="54"/>
      <c r="I11" s="54"/>
      <c r="J11" s="54"/>
      <c r="K11" s="54"/>
      <c r="L11" s="54"/>
      <c r="CA11" s="54" t="s">
        <v>95</v>
      </c>
      <c r="CB11" s="54">
        <v>811</v>
      </c>
      <c r="CC11" s="54" t="s">
        <v>96</v>
      </c>
      <c r="CD11" s="54">
        <v>857</v>
      </c>
    </row>
    <row r="12" spans="1:82" x14ac:dyDescent="0.2">
      <c r="A12" s="23" t="s">
        <v>62</v>
      </c>
      <c r="B12" s="20" t="s">
        <v>52</v>
      </c>
      <c r="C12" s="41"/>
      <c r="D12" s="42"/>
      <c r="E12" s="139"/>
      <c r="F12" s="48"/>
      <c r="G12" s="120"/>
      <c r="H12" s="54"/>
      <c r="I12" s="54"/>
      <c r="J12" s="54"/>
      <c r="K12" s="54"/>
      <c r="L12" s="54"/>
      <c r="CA12" s="54" t="s">
        <v>95</v>
      </c>
      <c r="CB12" s="54">
        <v>812</v>
      </c>
      <c r="CC12" s="54" t="s">
        <v>96</v>
      </c>
      <c r="CD12" s="54">
        <v>858</v>
      </c>
    </row>
    <row r="13" spans="1:82" x14ac:dyDescent="0.2">
      <c r="A13" s="23" t="s">
        <v>145</v>
      </c>
      <c r="B13" s="77" t="s">
        <v>111</v>
      </c>
      <c r="C13" s="41"/>
      <c r="D13" s="42"/>
      <c r="E13" s="139"/>
      <c r="F13" s="48"/>
      <c r="G13" s="120"/>
      <c r="H13" s="54"/>
      <c r="I13" s="54"/>
      <c r="J13" s="54"/>
      <c r="K13" s="54"/>
      <c r="L13" s="54"/>
      <c r="CA13" s="54" t="s">
        <v>95</v>
      </c>
      <c r="CB13" s="54">
        <v>813</v>
      </c>
      <c r="CC13" s="54" t="s">
        <v>96</v>
      </c>
      <c r="CD13" s="54">
        <v>859</v>
      </c>
    </row>
    <row r="14" spans="1:82" ht="12" x14ac:dyDescent="0.2">
      <c r="A14" s="23" t="s">
        <v>146</v>
      </c>
      <c r="B14" s="77" t="s">
        <v>112</v>
      </c>
      <c r="C14" s="41"/>
      <c r="D14" s="42"/>
      <c r="E14" s="139"/>
      <c r="F14" s="48"/>
      <c r="G14" s="120"/>
      <c r="H14" s="54"/>
      <c r="I14" s="54"/>
      <c r="J14" s="54"/>
      <c r="K14" s="54"/>
      <c r="L14" s="54"/>
      <c r="CA14" s="54" t="s">
        <v>95</v>
      </c>
      <c r="CB14" s="54">
        <v>814</v>
      </c>
      <c r="CC14" s="54" t="s">
        <v>96</v>
      </c>
      <c r="CD14" s="54">
        <v>860</v>
      </c>
    </row>
    <row r="15" spans="1:82" x14ac:dyDescent="0.2">
      <c r="A15" s="23" t="s">
        <v>147</v>
      </c>
      <c r="B15" s="77" t="s">
        <v>113</v>
      </c>
      <c r="C15" s="41"/>
      <c r="D15" s="42"/>
      <c r="E15" s="139"/>
      <c r="F15" s="48"/>
      <c r="G15" s="120"/>
      <c r="H15" s="54"/>
      <c r="I15" s="54"/>
      <c r="J15" s="54"/>
      <c r="K15" s="54"/>
      <c r="L15" s="54"/>
      <c r="CA15" s="54" t="s">
        <v>95</v>
      </c>
      <c r="CB15" s="54">
        <v>815</v>
      </c>
      <c r="CC15" s="54" t="s">
        <v>96</v>
      </c>
      <c r="CD15" s="54">
        <v>861</v>
      </c>
    </row>
    <row r="16" spans="1:82" x14ac:dyDescent="0.2">
      <c r="A16" s="23" t="s">
        <v>148</v>
      </c>
      <c r="B16" s="77" t="s">
        <v>53</v>
      </c>
      <c r="C16" s="41"/>
      <c r="D16" s="42"/>
      <c r="E16" s="139"/>
      <c r="F16" s="48"/>
      <c r="G16" s="120"/>
      <c r="H16" s="54"/>
      <c r="I16" s="54"/>
      <c r="J16" s="54"/>
      <c r="K16" s="54"/>
      <c r="L16" s="54"/>
      <c r="CA16" s="54" t="s">
        <v>95</v>
      </c>
      <c r="CB16" s="54">
        <v>816</v>
      </c>
      <c r="CC16" s="54" t="s">
        <v>96</v>
      </c>
      <c r="CD16" s="54">
        <v>862</v>
      </c>
    </row>
    <row r="17" spans="1:82" x14ac:dyDescent="0.2">
      <c r="A17" s="18" t="s">
        <v>22</v>
      </c>
      <c r="B17" s="20" t="s">
        <v>54</v>
      </c>
      <c r="C17" s="41"/>
      <c r="D17" s="42"/>
      <c r="E17" s="139"/>
      <c r="F17" s="48"/>
      <c r="G17" s="120"/>
      <c r="H17" s="54"/>
      <c r="I17" s="54"/>
      <c r="J17" s="54"/>
      <c r="K17" s="54"/>
      <c r="L17" s="54"/>
      <c r="CA17" s="54" t="s">
        <v>95</v>
      </c>
      <c r="CB17" s="54">
        <v>819</v>
      </c>
      <c r="CC17" s="54" t="s">
        <v>96</v>
      </c>
      <c r="CD17" s="54">
        <v>865</v>
      </c>
    </row>
    <row r="18" spans="1:82" ht="15" x14ac:dyDescent="0.25">
      <c r="A18" s="18" t="s">
        <v>63</v>
      </c>
      <c r="B18" s="77" t="s">
        <v>55</v>
      </c>
      <c r="C18" s="41"/>
      <c r="D18" s="42"/>
      <c r="E18" s="139"/>
      <c r="F18" s="48"/>
      <c r="G18" s="122"/>
      <c r="H18" s="54"/>
      <c r="I18" s="54"/>
      <c r="J18" s="54"/>
      <c r="K18" s="54"/>
      <c r="L18" s="54"/>
      <c r="CA18" s="54" t="s">
        <v>95</v>
      </c>
      <c r="CB18" s="54">
        <v>820</v>
      </c>
      <c r="CC18" s="54" t="s">
        <v>96</v>
      </c>
      <c r="CD18" s="54">
        <v>866</v>
      </c>
    </row>
    <row r="19" spans="1:82" x14ac:dyDescent="0.2">
      <c r="A19" s="18" t="s">
        <v>23</v>
      </c>
      <c r="B19" s="20" t="s">
        <v>84</v>
      </c>
      <c r="C19" s="41"/>
      <c r="D19" s="42"/>
      <c r="E19" s="139"/>
      <c r="F19" s="48"/>
      <c r="G19" s="120"/>
      <c r="H19" s="54"/>
      <c r="I19" s="54"/>
      <c r="J19" s="54"/>
      <c r="K19" s="54"/>
      <c r="L19" s="54"/>
      <c r="CA19" s="54" t="s">
        <v>95</v>
      </c>
      <c r="CB19" s="54">
        <v>821</v>
      </c>
      <c r="CC19" s="54" t="s">
        <v>96</v>
      </c>
      <c r="CD19" s="54">
        <v>867</v>
      </c>
    </row>
    <row r="20" spans="1:82" x14ac:dyDescent="0.2">
      <c r="A20" s="18" t="s">
        <v>24</v>
      </c>
      <c r="B20" s="77" t="s">
        <v>114</v>
      </c>
      <c r="C20" s="41"/>
      <c r="D20" s="42"/>
      <c r="E20" s="139"/>
      <c r="F20" s="48"/>
      <c r="G20" s="120"/>
      <c r="H20" s="54"/>
      <c r="I20" s="54"/>
      <c r="J20" s="54"/>
      <c r="K20" s="54"/>
      <c r="L20" s="54"/>
      <c r="CA20" s="54" t="s">
        <v>95</v>
      </c>
      <c r="CB20" s="54">
        <v>823</v>
      </c>
      <c r="CC20" s="54" t="s">
        <v>96</v>
      </c>
      <c r="CD20" s="54">
        <v>869</v>
      </c>
    </row>
    <row r="21" spans="1:82" ht="12" x14ac:dyDescent="0.2">
      <c r="A21" s="22" t="s">
        <v>25</v>
      </c>
      <c r="B21" s="78" t="s">
        <v>157</v>
      </c>
      <c r="C21" s="41"/>
      <c r="D21" s="42"/>
      <c r="E21" s="139"/>
      <c r="F21" s="48"/>
      <c r="G21" s="120"/>
      <c r="H21" s="54"/>
      <c r="I21" s="54"/>
      <c r="J21" s="54"/>
      <c r="K21" s="54"/>
      <c r="L21" s="54"/>
      <c r="CA21" s="54" t="s">
        <v>95</v>
      </c>
      <c r="CB21" s="54">
        <v>825</v>
      </c>
      <c r="CC21" s="54" t="s">
        <v>96</v>
      </c>
      <c r="CD21" s="54">
        <v>871</v>
      </c>
    </row>
    <row r="22" spans="1:82" ht="15" x14ac:dyDescent="0.25">
      <c r="A22" s="83" t="s">
        <v>149</v>
      </c>
      <c r="B22" s="106" t="s">
        <v>115</v>
      </c>
      <c r="C22" s="41"/>
      <c r="D22" s="42"/>
      <c r="E22" s="139"/>
      <c r="F22" s="48"/>
      <c r="G22" s="123"/>
      <c r="H22" s="54"/>
      <c r="I22" s="54"/>
      <c r="J22" s="54"/>
      <c r="K22" s="54"/>
      <c r="L22" s="54"/>
      <c r="CA22" s="54" t="s">
        <v>95</v>
      </c>
      <c r="CB22" s="54" t="s">
        <v>142</v>
      </c>
      <c r="CC22" s="54" t="s">
        <v>96</v>
      </c>
      <c r="CD22" s="54">
        <v>1842</v>
      </c>
    </row>
    <row r="23" spans="1:82" ht="15" x14ac:dyDescent="0.25">
      <c r="A23" s="83" t="s">
        <v>150</v>
      </c>
      <c r="B23" s="106" t="s">
        <v>116</v>
      </c>
      <c r="C23" s="41"/>
      <c r="D23" s="42"/>
      <c r="E23" s="139"/>
      <c r="F23" s="48"/>
      <c r="G23" s="123"/>
      <c r="H23" s="54"/>
      <c r="I23" s="54"/>
      <c r="J23" s="54"/>
      <c r="K23" s="54"/>
      <c r="L23" s="54"/>
      <c r="CA23" s="54" t="s">
        <v>95</v>
      </c>
      <c r="CB23" s="54" t="s">
        <v>143</v>
      </c>
      <c r="CC23" s="54" t="s">
        <v>96</v>
      </c>
      <c r="CD23" s="54">
        <v>1843</v>
      </c>
    </row>
    <row r="24" spans="1:82" ht="15" x14ac:dyDescent="0.25">
      <c r="A24" s="83" t="s">
        <v>151</v>
      </c>
      <c r="B24" s="106" t="s">
        <v>117</v>
      </c>
      <c r="C24" s="41"/>
      <c r="D24" s="42"/>
      <c r="E24" s="139"/>
      <c r="F24" s="48"/>
      <c r="G24" s="123"/>
      <c r="H24" s="54"/>
      <c r="I24" s="54"/>
      <c r="J24" s="54"/>
      <c r="K24" s="54"/>
      <c r="L24" s="54"/>
      <c r="CA24" s="54" t="s">
        <v>95</v>
      </c>
      <c r="CB24" s="54" t="s">
        <v>144</v>
      </c>
      <c r="CC24" s="54" t="s">
        <v>96</v>
      </c>
      <c r="CD24" s="54">
        <v>1844</v>
      </c>
    </row>
    <row r="25" spans="1:82" ht="12" x14ac:dyDescent="0.2">
      <c r="A25" s="22" t="s">
        <v>26</v>
      </c>
      <c r="B25" s="79" t="s">
        <v>158</v>
      </c>
      <c r="C25" s="41"/>
      <c r="D25" s="42"/>
      <c r="E25" s="139"/>
      <c r="F25" s="48"/>
      <c r="G25" s="120"/>
      <c r="H25" s="54"/>
      <c r="I25" s="54"/>
      <c r="J25" s="54"/>
      <c r="K25" s="54"/>
      <c r="L25" s="54"/>
      <c r="CA25" s="54" t="s">
        <v>95</v>
      </c>
      <c r="CB25" s="54">
        <v>827</v>
      </c>
      <c r="CC25" s="54" t="s">
        <v>96</v>
      </c>
      <c r="CD25" s="54">
        <v>873</v>
      </c>
    </row>
    <row r="26" spans="1:82" x14ac:dyDescent="0.2">
      <c r="A26" s="22" t="s">
        <v>27</v>
      </c>
      <c r="B26" s="78" t="s">
        <v>118</v>
      </c>
      <c r="C26" s="41"/>
      <c r="D26" s="42"/>
      <c r="E26" s="139"/>
      <c r="F26" s="48"/>
      <c r="G26" s="120"/>
      <c r="H26" s="54"/>
      <c r="I26" s="54"/>
      <c r="J26" s="54"/>
      <c r="K26" s="54"/>
      <c r="L26" s="54"/>
      <c r="CA26" s="54" t="s">
        <v>95</v>
      </c>
      <c r="CB26" s="54">
        <v>828</v>
      </c>
      <c r="CC26" s="54" t="s">
        <v>96</v>
      </c>
      <c r="CD26" s="54">
        <v>874</v>
      </c>
    </row>
    <row r="27" spans="1:82" x14ac:dyDescent="0.2">
      <c r="A27" s="18" t="s">
        <v>28</v>
      </c>
      <c r="B27" s="95" t="s">
        <v>119</v>
      </c>
      <c r="C27" s="41"/>
      <c r="D27" s="42"/>
      <c r="E27" s="140">
        <f>C7+C8+C9-C10+C11+C17-C18-C19-C20-C21-C25-C26</f>
        <v>0</v>
      </c>
      <c r="F27" s="140">
        <f>D7+D8+D9-D10+D11+D17-D18-D19-D20-D21-D25-D26</f>
        <v>0</v>
      </c>
      <c r="G27" s="60" t="str">
        <f>IF(ROUND(C27,0)&lt;&gt;(ROUND(E27,0)),"Aggregering av resultatpostene (post 1-13) avviker fra oppgitt resultat (sjekk fortegn)",IF(ROUND(D27,0)&lt;&gt;(ROUND(F27,0)),"Aggregering av resultatpostene (post 1-13) avviker fra oppgitt resultat (sjekk fortegn)",""))</f>
        <v/>
      </c>
      <c r="H27" s="54"/>
      <c r="I27" s="54"/>
      <c r="J27" s="54"/>
      <c r="K27" s="54"/>
      <c r="L27" s="54"/>
      <c r="CA27" s="54" t="s">
        <v>95</v>
      </c>
      <c r="CB27" s="54">
        <v>829</v>
      </c>
      <c r="CC27" s="54" t="s">
        <v>96</v>
      </c>
      <c r="CD27" s="54">
        <v>875</v>
      </c>
    </row>
    <row r="28" spans="1:82" x14ac:dyDescent="0.2">
      <c r="A28" s="18" t="s">
        <v>29</v>
      </c>
      <c r="B28" s="107" t="s">
        <v>120</v>
      </c>
      <c r="C28" s="41"/>
      <c r="D28" s="42"/>
      <c r="E28" s="139"/>
      <c r="F28" s="48"/>
      <c r="G28" s="60" t="str">
        <f>IF(ISBLANK(C28),"Skatt på resultat fra videreført virksomhet må fylles ut",IF(ISBLANK(D28),"Skatt på resultat fra videreført virksomhet må fylles ut",""))</f>
        <v>Skatt på resultat fra videreført virksomhet må fylles ut</v>
      </c>
      <c r="H28" s="54"/>
      <c r="I28" s="54"/>
      <c r="J28" s="54"/>
      <c r="K28" s="54"/>
      <c r="L28" s="54"/>
      <c r="CA28" s="54" t="s">
        <v>95</v>
      </c>
      <c r="CB28" s="54">
        <v>830</v>
      </c>
      <c r="CC28" s="54" t="s">
        <v>96</v>
      </c>
      <c r="CD28" s="54">
        <v>876</v>
      </c>
    </row>
    <row r="29" spans="1:82" x14ac:dyDescent="0.2">
      <c r="A29" s="18" t="s">
        <v>30</v>
      </c>
      <c r="B29" s="95" t="s">
        <v>121</v>
      </c>
      <c r="C29" s="41"/>
      <c r="D29" s="42"/>
      <c r="E29" s="140">
        <f>C27-C28</f>
        <v>0</v>
      </c>
      <c r="F29" s="140">
        <f>D27-D28</f>
        <v>0</v>
      </c>
      <c r="G29" s="60" t="str">
        <f>IF(ROUND(C29,0)&lt;&gt;(ROUND(E29,0)),"Aggregering av resultatpostene (post 1-15) avviker fra oppgitt resultat (sjekk fortegn)",IF(ROUND(D29,0)&lt;&gt;(ROUND(F29,0)),"Aggregering av resultatpostene (post 1-15) avviker fra oppgitt resultat (sjekk fortegn)",""))</f>
        <v/>
      </c>
      <c r="H29" s="54"/>
      <c r="I29" s="54"/>
      <c r="J29" s="54"/>
      <c r="K29" s="54"/>
      <c r="L29" s="54"/>
      <c r="CA29" s="54" t="s">
        <v>95</v>
      </c>
      <c r="CB29" s="54">
        <v>831</v>
      </c>
      <c r="CC29" s="54" t="s">
        <v>96</v>
      </c>
      <c r="CD29" s="54">
        <v>877</v>
      </c>
    </row>
    <row r="30" spans="1:82" x14ac:dyDescent="0.2">
      <c r="A30" s="18" t="s">
        <v>31</v>
      </c>
      <c r="B30" s="77" t="s">
        <v>122</v>
      </c>
      <c r="C30" s="41"/>
      <c r="D30" s="42"/>
      <c r="E30" s="139"/>
      <c r="F30" s="48"/>
      <c r="G30" s="120"/>
      <c r="H30" s="54"/>
      <c r="I30" s="54"/>
      <c r="J30" s="54"/>
      <c r="K30" s="54"/>
      <c r="L30" s="54"/>
      <c r="CA30" s="54" t="s">
        <v>95</v>
      </c>
      <c r="CB30" s="54">
        <v>832</v>
      </c>
      <c r="CC30" s="54" t="s">
        <v>96</v>
      </c>
      <c r="CD30" s="54">
        <v>878</v>
      </c>
    </row>
    <row r="31" spans="1:82" x14ac:dyDescent="0.2">
      <c r="A31" s="18" t="s">
        <v>32</v>
      </c>
      <c r="B31" s="77" t="s">
        <v>123</v>
      </c>
      <c r="C31" s="41"/>
      <c r="D31" s="42"/>
      <c r="E31" s="140">
        <f>C29+C30</f>
        <v>0</v>
      </c>
      <c r="F31" s="140">
        <f>D29+D30</f>
        <v>0</v>
      </c>
      <c r="G31" s="60" t="str">
        <f>IF(ROUND(C31,0)&lt;&gt;(ROUND(E31,0)),"Aggregering av resultatpostene (post 1-17) avviker fra oppgitt resultat (sjekk fortegn)",IF(ROUND(D31,0)&lt;&gt;(ROUND(F31,0)),"Aggregering av resultatpostene (post 1-17) avviker fra oppgitt resultat (sjekk fortegn)",""))</f>
        <v/>
      </c>
      <c r="H31" s="54"/>
      <c r="I31" s="54"/>
      <c r="J31" s="54"/>
      <c r="K31" s="54"/>
      <c r="L31" s="54"/>
      <c r="CA31" s="54" t="s">
        <v>95</v>
      </c>
      <c r="CB31" s="54">
        <v>833</v>
      </c>
      <c r="CC31" s="54" t="s">
        <v>96</v>
      </c>
      <c r="CD31" s="54">
        <v>879</v>
      </c>
    </row>
    <row r="32" spans="1:82" x14ac:dyDescent="0.2">
      <c r="A32" s="80" t="s">
        <v>33</v>
      </c>
      <c r="B32" s="77" t="s">
        <v>108</v>
      </c>
      <c r="C32" s="41"/>
      <c r="D32" s="42"/>
      <c r="E32" s="48"/>
      <c r="F32" s="48"/>
      <c r="G32" s="120"/>
      <c r="H32" s="124"/>
      <c r="I32" s="54"/>
      <c r="J32" s="54"/>
      <c r="K32" s="54"/>
      <c r="L32" s="54"/>
      <c r="CA32" s="54" t="s">
        <v>95</v>
      </c>
      <c r="CB32" s="54">
        <v>1829</v>
      </c>
      <c r="CC32" s="54" t="s">
        <v>96</v>
      </c>
      <c r="CD32" s="54">
        <v>1833</v>
      </c>
    </row>
    <row r="33" spans="1:82" x14ac:dyDescent="0.2">
      <c r="A33" s="80"/>
      <c r="B33" s="77" t="s">
        <v>106</v>
      </c>
      <c r="C33" s="41"/>
      <c r="D33" s="42"/>
      <c r="E33" s="48"/>
      <c r="F33" s="48"/>
      <c r="G33" s="120"/>
      <c r="H33" s="124"/>
      <c r="I33" s="54"/>
      <c r="J33" s="54"/>
      <c r="K33" s="54"/>
      <c r="L33" s="54"/>
      <c r="CA33" s="54" t="s">
        <v>95</v>
      </c>
      <c r="CB33" s="54">
        <v>1830</v>
      </c>
      <c r="CC33" s="54" t="s">
        <v>96</v>
      </c>
      <c r="CD33" s="54">
        <v>1834</v>
      </c>
    </row>
    <row r="34" spans="1:82" x14ac:dyDescent="0.2">
      <c r="A34" s="80" t="s">
        <v>34</v>
      </c>
      <c r="B34" s="77" t="s">
        <v>109</v>
      </c>
      <c r="C34" s="41"/>
      <c r="D34" s="42"/>
      <c r="E34" s="48"/>
      <c r="F34" s="48"/>
      <c r="G34" s="120"/>
      <c r="H34" s="124"/>
      <c r="I34" s="54"/>
      <c r="J34" s="54"/>
      <c r="K34" s="54"/>
      <c r="L34" s="54"/>
      <c r="CA34" s="54" t="s">
        <v>95</v>
      </c>
      <c r="CB34" s="54">
        <v>1831</v>
      </c>
      <c r="CC34" s="54" t="s">
        <v>96</v>
      </c>
      <c r="CD34" s="54">
        <v>1835</v>
      </c>
    </row>
    <row r="35" spans="1:82" x14ac:dyDescent="0.2">
      <c r="A35" s="80" t="s">
        <v>35</v>
      </c>
      <c r="B35" s="77" t="s">
        <v>107</v>
      </c>
      <c r="C35" s="41"/>
      <c r="D35" s="42"/>
      <c r="E35" s="140">
        <f>C31+C32+C34</f>
        <v>0</v>
      </c>
      <c r="F35" s="140">
        <f>D31+D32+D34</f>
        <v>0</v>
      </c>
      <c r="G35" s="60" t="str">
        <f>IF(ROUND(C35,0)&lt;&gt;(ROUND(E35,0)),"Aggregering av postene (18-20) avviker fra oppgitt totalresultat",IF(ROUND(D35,0)&lt;&gt;(ROUND(F35,0)),"Aggregering av postene (18-20) avviker fra oppgitt totalresultat",""))</f>
        <v/>
      </c>
      <c r="H35" s="124"/>
      <c r="I35" s="54"/>
      <c r="J35" s="54"/>
      <c r="K35" s="54"/>
      <c r="L35" s="54"/>
      <c r="CA35" s="54" t="s">
        <v>95</v>
      </c>
      <c r="CB35" s="54">
        <v>1832</v>
      </c>
      <c r="CC35" s="54" t="s">
        <v>96</v>
      </c>
      <c r="CD35" s="54">
        <v>1836</v>
      </c>
    </row>
    <row r="36" spans="1:82" x14ac:dyDescent="0.2">
      <c r="A36" s="17"/>
      <c r="B36" s="144"/>
      <c r="C36" s="142"/>
      <c r="D36" s="143"/>
      <c r="E36" s="139"/>
      <c r="F36" s="48"/>
      <c r="G36" s="120"/>
      <c r="H36" s="54"/>
      <c r="I36" s="54"/>
      <c r="J36" s="54"/>
      <c r="K36" s="54"/>
      <c r="L36" s="54"/>
    </row>
    <row r="37" spans="1:82" x14ac:dyDescent="0.2">
      <c r="A37" s="80" t="s">
        <v>36</v>
      </c>
      <c r="B37" s="20" t="s">
        <v>56</v>
      </c>
      <c r="C37" s="41"/>
      <c r="D37" s="42"/>
      <c r="E37" s="139"/>
      <c r="F37" s="48"/>
      <c r="G37" s="60" t="str">
        <f>IF(ISBLANK(C37),"Forvaltningskapital må fylles ut",IF(ISBLANK(D37),"Forvaltningskapital må fylles ut",""))</f>
        <v>Forvaltningskapital må fylles ut</v>
      </c>
      <c r="H37" s="124"/>
      <c r="I37" s="54"/>
      <c r="J37" s="54"/>
      <c r="K37" s="54"/>
      <c r="L37" s="54"/>
      <c r="CA37" s="54" t="s">
        <v>95</v>
      </c>
      <c r="CB37" s="54">
        <v>834</v>
      </c>
      <c r="CC37" s="54" t="s">
        <v>96</v>
      </c>
      <c r="CD37" s="54">
        <v>880</v>
      </c>
    </row>
    <row r="38" spans="1:82" x14ac:dyDescent="0.2">
      <c r="A38" s="80" t="s">
        <v>37</v>
      </c>
      <c r="B38" s="20" t="s">
        <v>57</v>
      </c>
      <c r="C38" s="41"/>
      <c r="D38" s="42"/>
      <c r="E38" s="139"/>
      <c r="F38" s="48"/>
      <c r="G38" s="120"/>
      <c r="H38" s="124"/>
      <c r="I38" s="54"/>
      <c r="J38" s="54"/>
      <c r="K38" s="54"/>
      <c r="L38" s="54"/>
      <c r="CA38" s="54" t="s">
        <v>95</v>
      </c>
      <c r="CB38" s="54">
        <v>835</v>
      </c>
      <c r="CC38" s="54" t="s">
        <v>96</v>
      </c>
      <c r="CD38" s="54">
        <v>881</v>
      </c>
    </row>
    <row r="39" spans="1:82" x14ac:dyDescent="0.2">
      <c r="A39" s="81" t="s">
        <v>152</v>
      </c>
      <c r="B39" s="77" t="s">
        <v>189</v>
      </c>
      <c r="C39" s="41"/>
      <c r="D39" s="42"/>
      <c r="E39" s="139"/>
      <c r="F39" s="48"/>
      <c r="G39" s="60" t="str">
        <f>IF(C39&gt;0,"Skal rapporteres med negativt fortegn",IF(D39&gt;0,"Skal rapporteres med negativt fortegn",""))</f>
        <v/>
      </c>
      <c r="H39" s="124"/>
      <c r="I39" s="54"/>
      <c r="J39" s="54"/>
      <c r="K39" s="54"/>
      <c r="L39" s="54"/>
      <c r="CA39" s="54" t="s">
        <v>95</v>
      </c>
      <c r="CB39" s="54">
        <v>1840</v>
      </c>
      <c r="CC39" s="54" t="s">
        <v>96</v>
      </c>
      <c r="CD39" s="54">
        <v>1845</v>
      </c>
    </row>
    <row r="40" spans="1:82" ht="22.5" x14ac:dyDescent="0.2">
      <c r="A40" s="81" t="s">
        <v>153</v>
      </c>
      <c r="B40" s="79" t="s">
        <v>190</v>
      </c>
      <c r="C40" s="41"/>
      <c r="D40" s="42"/>
      <c r="E40" s="139"/>
      <c r="F40" s="48"/>
      <c r="G40" s="60" t="str">
        <f>IF(C40&gt;0,"Skal rapporteres med negativt fortegn",IF(D40&gt;0,"Skal rapporteres med negativt fortegn",""))</f>
        <v/>
      </c>
      <c r="H40" s="124"/>
      <c r="I40" s="54"/>
      <c r="J40" s="54"/>
      <c r="K40" s="54"/>
      <c r="L40" s="54"/>
      <c r="CA40" s="54" t="s">
        <v>95</v>
      </c>
      <c r="CB40" s="54">
        <v>837</v>
      </c>
      <c r="CC40" s="54" t="s">
        <v>96</v>
      </c>
      <c r="CD40" s="54">
        <v>883</v>
      </c>
    </row>
    <row r="41" spans="1:82" ht="22.5" x14ac:dyDescent="0.2">
      <c r="A41" s="81" t="s">
        <v>154</v>
      </c>
      <c r="B41" s="79" t="s">
        <v>191</v>
      </c>
      <c r="C41" s="41"/>
      <c r="D41" s="42"/>
      <c r="E41" s="139"/>
      <c r="F41" s="48"/>
      <c r="G41" s="60" t="str">
        <f>IF(C41&gt;0,"Skal rapporteres med negativt fortegn",IF(D41&gt;0,"Skal rapporteres med negativt fortegn",""))</f>
        <v/>
      </c>
      <c r="H41" s="124"/>
      <c r="I41" s="54"/>
      <c r="J41" s="54"/>
      <c r="K41" s="54"/>
      <c r="L41" s="54"/>
      <c r="CA41" s="54" t="s">
        <v>95</v>
      </c>
      <c r="CB41" s="54">
        <v>836</v>
      </c>
      <c r="CC41" s="54" t="s">
        <v>96</v>
      </c>
      <c r="CD41" s="54">
        <v>882</v>
      </c>
    </row>
    <row r="42" spans="1:82" ht="12" x14ac:dyDescent="0.2">
      <c r="A42" s="80" t="s">
        <v>38</v>
      </c>
      <c r="B42" s="77" t="s">
        <v>180</v>
      </c>
      <c r="C42" s="41"/>
      <c r="D42" s="42"/>
      <c r="E42" s="139"/>
      <c r="F42" s="48"/>
      <c r="G42" s="120"/>
      <c r="H42" s="124"/>
      <c r="I42" s="54"/>
      <c r="J42" s="54"/>
      <c r="K42" s="54"/>
      <c r="L42" s="54"/>
      <c r="CA42" s="54" t="s">
        <v>95</v>
      </c>
      <c r="CB42" s="54">
        <v>838</v>
      </c>
      <c r="CC42" s="54" t="s">
        <v>96</v>
      </c>
      <c r="CD42" s="54">
        <v>884</v>
      </c>
    </row>
    <row r="43" spans="1:82" x14ac:dyDescent="0.2">
      <c r="A43" s="82" t="s">
        <v>155</v>
      </c>
      <c r="B43" s="77" t="s">
        <v>159</v>
      </c>
      <c r="C43" s="41"/>
      <c r="D43" s="42"/>
      <c r="E43" s="139"/>
      <c r="F43" s="48"/>
      <c r="G43" s="120"/>
      <c r="H43" s="124"/>
      <c r="I43" s="54"/>
      <c r="J43" s="54"/>
      <c r="K43" s="54"/>
      <c r="L43" s="54"/>
      <c r="CA43" s="54" t="s">
        <v>95</v>
      </c>
      <c r="CB43" s="54">
        <v>839</v>
      </c>
      <c r="CC43" s="54" t="s">
        <v>96</v>
      </c>
      <c r="CD43" s="54">
        <v>885</v>
      </c>
    </row>
    <row r="44" spans="1:82" x14ac:dyDescent="0.2">
      <c r="A44" s="82" t="s">
        <v>156</v>
      </c>
      <c r="B44" s="77" t="s">
        <v>160</v>
      </c>
      <c r="C44" s="41"/>
      <c r="D44" s="42"/>
      <c r="E44" s="139"/>
      <c r="F44" s="48"/>
      <c r="G44" s="120"/>
      <c r="H44" s="124"/>
      <c r="I44" s="54"/>
      <c r="J44" s="54"/>
      <c r="K44" s="54"/>
      <c r="L44" s="54"/>
      <c r="CA44" s="54" t="s">
        <v>95</v>
      </c>
      <c r="CB44" s="54">
        <v>840</v>
      </c>
      <c r="CC44" s="54" t="s">
        <v>96</v>
      </c>
      <c r="CD44" s="54">
        <v>886</v>
      </c>
    </row>
    <row r="45" spans="1:82" ht="12" x14ac:dyDescent="0.2">
      <c r="A45" s="82" t="s">
        <v>39</v>
      </c>
      <c r="B45" s="111" t="s">
        <v>161</v>
      </c>
      <c r="C45" s="41"/>
      <c r="D45" s="42"/>
      <c r="E45" s="48"/>
      <c r="F45" s="48"/>
      <c r="G45" s="120"/>
      <c r="H45" s="124"/>
      <c r="I45" s="54"/>
      <c r="J45" s="54"/>
      <c r="K45" s="54"/>
      <c r="L45" s="54"/>
      <c r="CA45" s="54" t="s">
        <v>95</v>
      </c>
      <c r="CB45" s="141" t="s">
        <v>170</v>
      </c>
      <c r="CC45" s="54" t="s">
        <v>96</v>
      </c>
      <c r="CD45" s="141" t="s">
        <v>175</v>
      </c>
    </row>
    <row r="46" spans="1:82" x14ac:dyDescent="0.2">
      <c r="A46" s="82" t="s">
        <v>162</v>
      </c>
      <c r="B46" s="77" t="s">
        <v>163</v>
      </c>
      <c r="C46" s="41"/>
      <c r="D46" s="42"/>
      <c r="E46" s="48"/>
      <c r="F46" s="48"/>
      <c r="G46" s="120"/>
      <c r="H46" s="124"/>
      <c r="I46" s="54"/>
      <c r="J46" s="54"/>
      <c r="K46" s="54"/>
      <c r="L46" s="54"/>
      <c r="CA46" s="54" t="s">
        <v>95</v>
      </c>
      <c r="CB46" s="141" t="s">
        <v>171</v>
      </c>
      <c r="CC46" s="54" t="s">
        <v>96</v>
      </c>
      <c r="CD46" s="141" t="s">
        <v>176</v>
      </c>
    </row>
    <row r="47" spans="1:82" x14ac:dyDescent="0.2">
      <c r="A47" s="81" t="s">
        <v>164</v>
      </c>
      <c r="B47" s="77" t="s">
        <v>192</v>
      </c>
      <c r="C47" s="41"/>
      <c r="D47" s="42"/>
      <c r="E47" s="48"/>
      <c r="F47" s="48"/>
      <c r="G47" s="60" t="str">
        <f>IF(C47&gt;0,"Skal rapporteres med negativt fortegn",IF(D47&gt;0,"Skal rapporteres med negativt fortegn",""))</f>
        <v/>
      </c>
      <c r="H47" s="124"/>
      <c r="I47" s="54"/>
      <c r="J47" s="54"/>
      <c r="K47" s="54"/>
      <c r="L47" s="54"/>
      <c r="CA47" s="54" t="s">
        <v>95</v>
      </c>
      <c r="CB47" s="141" t="s">
        <v>172</v>
      </c>
      <c r="CC47" s="54" t="s">
        <v>96</v>
      </c>
      <c r="CD47" s="141" t="s">
        <v>177</v>
      </c>
    </row>
    <row r="48" spans="1:82" x14ac:dyDescent="0.2">
      <c r="A48" s="82" t="s">
        <v>165</v>
      </c>
      <c r="B48" s="79" t="s">
        <v>166</v>
      </c>
      <c r="C48" s="41"/>
      <c r="D48" s="42"/>
      <c r="E48" s="48"/>
      <c r="F48" s="48"/>
      <c r="G48" s="60" t="str">
        <f>IF(C48&gt;0,"Skal rapporteres med negativt fortegn",IF(D48&gt;0,"Skal rapporteres med negativt fortegn",""))</f>
        <v/>
      </c>
      <c r="H48" s="124"/>
      <c r="I48" s="54"/>
      <c r="J48" s="54"/>
      <c r="K48" s="54"/>
      <c r="L48" s="54"/>
      <c r="CA48" s="54" t="s">
        <v>95</v>
      </c>
      <c r="CB48" s="141" t="s">
        <v>173</v>
      </c>
      <c r="CC48" s="54" t="s">
        <v>96</v>
      </c>
      <c r="CD48" s="141" t="s">
        <v>178</v>
      </c>
    </row>
    <row r="49" spans="1:82" x14ac:dyDescent="0.2">
      <c r="A49" s="82" t="s">
        <v>167</v>
      </c>
      <c r="B49" s="79" t="s">
        <v>168</v>
      </c>
      <c r="C49" s="41"/>
      <c r="D49" s="42"/>
      <c r="E49" s="48"/>
      <c r="F49" s="48"/>
      <c r="G49" s="60" t="str">
        <f>IF(C49&gt;0,"Skal rapporteres med negativt fortegn",IF(D49&gt;0,"Skal rapporteres med negativt fortegn",""))</f>
        <v/>
      </c>
      <c r="H49" s="124"/>
      <c r="I49" s="54"/>
      <c r="J49" s="54"/>
      <c r="K49" s="54"/>
      <c r="L49" s="54"/>
      <c r="CA49" s="54" t="s">
        <v>95</v>
      </c>
      <c r="CB49" s="141" t="s">
        <v>174</v>
      </c>
      <c r="CC49" s="54" t="s">
        <v>96</v>
      </c>
      <c r="CD49" s="141" t="s">
        <v>179</v>
      </c>
    </row>
    <row r="50" spans="1:82" x14ac:dyDescent="0.2">
      <c r="A50" s="80" t="s">
        <v>40</v>
      </c>
      <c r="B50" s="84" t="s">
        <v>124</v>
      </c>
      <c r="C50" s="41"/>
      <c r="D50" s="42"/>
      <c r="E50" s="48"/>
      <c r="F50" s="48"/>
      <c r="G50" s="120"/>
      <c r="H50" s="124"/>
      <c r="I50" s="54"/>
      <c r="J50" s="54"/>
      <c r="K50" s="54"/>
      <c r="L50" s="54"/>
      <c r="CA50" s="54" t="s">
        <v>95</v>
      </c>
      <c r="CB50" s="54">
        <v>841</v>
      </c>
      <c r="CC50" s="54" t="s">
        <v>96</v>
      </c>
      <c r="CD50" s="54">
        <v>887</v>
      </c>
    </row>
    <row r="51" spans="1:82" x14ac:dyDescent="0.2">
      <c r="A51" s="80" t="s">
        <v>41</v>
      </c>
      <c r="B51" s="77" t="s">
        <v>125</v>
      </c>
      <c r="C51" s="41"/>
      <c r="D51" s="42"/>
      <c r="E51" s="139"/>
      <c r="F51" s="48"/>
      <c r="G51" s="120"/>
      <c r="H51" s="124"/>
      <c r="I51" s="54"/>
      <c r="J51" s="54"/>
      <c r="K51" s="54"/>
      <c r="L51" s="54"/>
      <c r="CA51" s="54" t="s">
        <v>95</v>
      </c>
      <c r="CB51" s="54">
        <v>842</v>
      </c>
      <c r="CC51" s="54" t="s">
        <v>96</v>
      </c>
      <c r="CD51" s="54">
        <v>888</v>
      </c>
    </row>
    <row r="52" spans="1:82" x14ac:dyDescent="0.2">
      <c r="A52" s="80" t="s">
        <v>42</v>
      </c>
      <c r="B52" s="20" t="s">
        <v>58</v>
      </c>
      <c r="C52" s="41"/>
      <c r="D52" s="42"/>
      <c r="E52" s="139"/>
      <c r="F52" s="48"/>
      <c r="G52" s="120"/>
      <c r="H52" s="124"/>
      <c r="I52" s="54"/>
      <c r="J52" s="54"/>
      <c r="K52" s="54"/>
      <c r="L52" s="54"/>
      <c r="CA52" s="54" t="s">
        <v>95</v>
      </c>
      <c r="CB52" s="54">
        <v>843</v>
      </c>
      <c r="CC52" s="54" t="s">
        <v>96</v>
      </c>
      <c r="CD52" s="54">
        <v>889</v>
      </c>
    </row>
    <row r="53" spans="1:82" x14ac:dyDescent="0.2">
      <c r="A53" s="80" t="s">
        <v>43</v>
      </c>
      <c r="B53" s="77" t="s">
        <v>195</v>
      </c>
      <c r="C53" s="41"/>
      <c r="D53" s="42"/>
      <c r="E53" s="139"/>
      <c r="F53" s="48"/>
      <c r="G53" s="60" t="str">
        <f>IF(ISBLANK(C53),"Egenkapital må fylles ut",IF(ISBLANK(D53),"Egenkapital må fylles ut",""))</f>
        <v>Egenkapital må fylles ut</v>
      </c>
      <c r="H53" s="124"/>
      <c r="I53" s="54"/>
      <c r="J53" s="54"/>
      <c r="K53" s="54"/>
      <c r="L53" s="54"/>
      <c r="CA53" s="54" t="s">
        <v>95</v>
      </c>
      <c r="CB53" s="54">
        <v>896</v>
      </c>
      <c r="CC53" s="54" t="s">
        <v>96</v>
      </c>
      <c r="CD53" s="54">
        <v>974</v>
      </c>
    </row>
    <row r="54" spans="1:82" ht="12.75" customHeight="1" x14ac:dyDescent="0.2">
      <c r="A54" s="80"/>
      <c r="B54" s="77" t="s">
        <v>196</v>
      </c>
      <c r="C54" s="41"/>
      <c r="D54" s="42"/>
      <c r="E54" s="139"/>
      <c r="F54" s="48"/>
      <c r="G54" s="60"/>
      <c r="H54" s="124"/>
      <c r="I54" s="54"/>
      <c r="J54" s="54"/>
      <c r="K54" s="54"/>
      <c r="L54" s="54"/>
      <c r="CA54" s="54" t="s">
        <v>95</v>
      </c>
      <c r="CB54" s="54">
        <v>1097</v>
      </c>
      <c r="CC54" s="54" t="s">
        <v>96</v>
      </c>
      <c r="CD54" s="54">
        <v>1240</v>
      </c>
    </row>
    <row r="55" spans="1:82" ht="6.75" customHeight="1" x14ac:dyDescent="0.2">
      <c r="A55" s="80"/>
      <c r="B55" s="24"/>
      <c r="C55" s="142"/>
      <c r="D55" s="143"/>
      <c r="E55" s="139"/>
      <c r="F55" s="48"/>
      <c r="G55" s="120"/>
      <c r="H55" s="124"/>
      <c r="I55" s="54"/>
      <c r="J55" s="54"/>
      <c r="K55" s="54"/>
      <c r="L55" s="54"/>
    </row>
    <row r="56" spans="1:82" x14ac:dyDescent="0.2">
      <c r="A56" s="80" t="s">
        <v>44</v>
      </c>
      <c r="B56" s="20" t="s">
        <v>59</v>
      </c>
      <c r="C56" s="41"/>
      <c r="D56" s="42"/>
      <c r="E56" s="139"/>
      <c r="F56" s="48"/>
      <c r="G56" s="60" t="str">
        <f>IF(ISBLANK(C56),"Gjen.forvaltningskapital (GFK) må fylles ut",IF(ISBLANK(D56),"Gjen.forvaltningskapital (GFK) må fylles ut",""))</f>
        <v>Gjen.forvaltningskapital (GFK) må fylles ut</v>
      </c>
      <c r="H56" s="124"/>
      <c r="I56" s="54"/>
      <c r="J56" s="54"/>
      <c r="K56" s="54"/>
      <c r="L56" s="54"/>
      <c r="CA56" s="54" t="s">
        <v>95</v>
      </c>
      <c r="CB56" s="54">
        <v>844</v>
      </c>
      <c r="CC56" s="54" t="s">
        <v>96</v>
      </c>
      <c r="CD56" s="54">
        <v>890</v>
      </c>
    </row>
    <row r="57" spans="1:82" x14ac:dyDescent="0.2">
      <c r="A57" s="80" t="s">
        <v>45</v>
      </c>
      <c r="B57" s="64" t="s">
        <v>105</v>
      </c>
      <c r="C57" s="41"/>
      <c r="D57" s="42"/>
      <c r="E57" s="139"/>
      <c r="F57" s="48"/>
      <c r="G57" s="120"/>
      <c r="H57" s="124"/>
      <c r="I57" s="54"/>
      <c r="J57" s="54"/>
      <c r="K57" s="54"/>
      <c r="L57" s="54"/>
      <c r="CA57" s="54" t="s">
        <v>95</v>
      </c>
      <c r="CB57" s="54">
        <v>1815</v>
      </c>
      <c r="CC57" s="54" t="s">
        <v>96</v>
      </c>
      <c r="CD57" s="54">
        <v>1816</v>
      </c>
    </row>
    <row r="58" spans="1:82" ht="15" x14ac:dyDescent="0.25">
      <c r="A58" s="80" t="s">
        <v>46</v>
      </c>
      <c r="B58" s="108" t="s">
        <v>141</v>
      </c>
      <c r="C58" s="65"/>
      <c r="D58" s="65"/>
      <c r="E58" s="139"/>
      <c r="F58" s="48"/>
      <c r="G58" s="123"/>
      <c r="H58" s="124"/>
      <c r="I58" s="54"/>
      <c r="J58" s="54"/>
      <c r="K58" s="54"/>
      <c r="L58" s="54"/>
      <c r="CA58" s="54" t="s">
        <v>95</v>
      </c>
      <c r="CB58" s="54">
        <v>847</v>
      </c>
      <c r="CC58" s="54" t="s">
        <v>96</v>
      </c>
      <c r="CD58" s="54">
        <v>893</v>
      </c>
    </row>
    <row r="59" spans="1:82" ht="15" x14ac:dyDescent="0.25">
      <c r="A59" s="110" t="s">
        <v>169</v>
      </c>
      <c r="B59" s="109" t="s">
        <v>181</v>
      </c>
      <c r="C59" s="43"/>
      <c r="D59" s="44"/>
      <c r="E59" s="139"/>
      <c r="F59" s="48"/>
      <c r="G59" s="122"/>
      <c r="H59" s="124"/>
      <c r="I59" s="54"/>
      <c r="J59" s="54"/>
      <c r="K59" s="54"/>
      <c r="L59" s="54"/>
      <c r="CA59" s="54" t="s">
        <v>95</v>
      </c>
      <c r="CB59" s="54">
        <v>1841</v>
      </c>
      <c r="CC59" s="54" t="s">
        <v>96</v>
      </c>
      <c r="CD59" s="54">
        <v>1846</v>
      </c>
    </row>
    <row r="60" spans="1:82" x14ac:dyDescent="0.2">
      <c r="A60" s="27"/>
      <c r="B60" s="85" t="s">
        <v>194</v>
      </c>
      <c r="C60" s="45"/>
      <c r="D60" s="45"/>
      <c r="E60" s="15"/>
      <c r="F60" s="33"/>
      <c r="G60" s="120"/>
      <c r="H60" s="54"/>
      <c r="I60" s="54"/>
      <c r="J60" s="54"/>
      <c r="K60" s="54"/>
      <c r="L60" s="54"/>
    </row>
    <row r="61" spans="1:82" x14ac:dyDescent="0.2">
      <c r="A61" s="27"/>
      <c r="B61" s="85"/>
      <c r="C61" s="45"/>
      <c r="D61" s="45"/>
      <c r="E61" s="15"/>
      <c r="F61" s="33"/>
      <c r="G61" s="120"/>
      <c r="H61" s="54"/>
      <c r="I61" s="54"/>
      <c r="J61" s="54"/>
      <c r="K61" s="54"/>
      <c r="L61" s="54"/>
    </row>
    <row r="62" spans="1:82" x14ac:dyDescent="0.2">
      <c r="C62" s="46"/>
      <c r="E62" s="15"/>
      <c r="F62" s="33"/>
      <c r="G62" s="120"/>
      <c r="H62" s="54"/>
      <c r="I62" s="54"/>
      <c r="J62" s="54"/>
      <c r="K62" s="54"/>
      <c r="L62" s="54"/>
    </row>
    <row r="63" spans="1:82" x14ac:dyDescent="0.2">
      <c r="C63" s="46"/>
      <c r="E63" s="15"/>
      <c r="F63" s="33"/>
      <c r="G63" s="120"/>
      <c r="H63" s="54"/>
      <c r="I63" s="54"/>
      <c r="J63" s="54"/>
      <c r="K63" s="54"/>
      <c r="L63" s="54"/>
    </row>
    <row r="64" spans="1:82" x14ac:dyDescent="0.2">
      <c r="E64" s="15"/>
      <c r="F64" s="33"/>
      <c r="G64" s="120"/>
      <c r="H64" s="54"/>
      <c r="I64" s="54"/>
      <c r="J64" s="54"/>
      <c r="K64" s="54"/>
      <c r="L64" s="54"/>
    </row>
    <row r="65" spans="1:82" x14ac:dyDescent="0.2">
      <c r="E65" s="15"/>
      <c r="F65" s="33"/>
      <c r="G65" s="120"/>
      <c r="H65" s="54"/>
      <c r="I65" s="54"/>
      <c r="J65" s="54"/>
      <c r="K65" s="54"/>
      <c r="L65" s="54"/>
    </row>
    <row r="66" spans="1:82" ht="15" x14ac:dyDescent="0.25">
      <c r="A66" s="63"/>
      <c r="B66" s="66" t="s">
        <v>101</v>
      </c>
      <c r="C66" s="36" t="str">
        <f>IF(Forside!$E$11="Hele året", Forside!$D$11,Forside!$E$11 &amp; " " &amp;Forside!$D$11)</f>
        <v xml:space="preserve"> </v>
      </c>
      <c r="D66" s="37" t="str">
        <f>IF(Forside!$E$11="Hele året", (Forside!$D$11-1),Forside!$E$11 &amp; " " &amp;Forside!$D$11-1)</f>
        <v xml:space="preserve"> -1</v>
      </c>
      <c r="E66" s="62"/>
      <c r="F66" s="61"/>
      <c r="G66" s="126"/>
      <c r="H66" s="54"/>
      <c r="I66" s="54"/>
      <c r="J66" s="54"/>
      <c r="K66" s="54"/>
      <c r="L66" s="54"/>
    </row>
    <row r="67" spans="1:82" ht="15" x14ac:dyDescent="0.25">
      <c r="A67" s="63"/>
      <c r="B67" s="132" t="s">
        <v>185</v>
      </c>
      <c r="C67" s="69" t="s">
        <v>2</v>
      </c>
      <c r="D67" s="70" t="s">
        <v>2</v>
      </c>
      <c r="E67" s="62"/>
      <c r="F67" s="61"/>
      <c r="G67" s="126"/>
      <c r="H67" s="54"/>
      <c r="I67" s="54"/>
      <c r="J67" s="54"/>
      <c r="K67" s="54"/>
      <c r="L67" s="54"/>
    </row>
    <row r="68" spans="1:82" ht="15" x14ac:dyDescent="0.25">
      <c r="A68" s="67" t="s">
        <v>16</v>
      </c>
      <c r="B68" s="133" t="s">
        <v>186</v>
      </c>
      <c r="C68" s="71"/>
      <c r="D68" s="72"/>
      <c r="E68" s="62"/>
      <c r="F68" s="61"/>
      <c r="G68" s="120"/>
      <c r="H68" s="54"/>
      <c r="I68" s="54"/>
      <c r="J68" s="54"/>
      <c r="K68" s="54"/>
      <c r="L68" s="54"/>
      <c r="CA68" s="54" t="s">
        <v>95</v>
      </c>
      <c r="CB68" s="54">
        <v>1817</v>
      </c>
      <c r="CC68" s="54" t="s">
        <v>96</v>
      </c>
      <c r="CD68" s="54">
        <v>1823</v>
      </c>
    </row>
    <row r="69" spans="1:82" ht="15" x14ac:dyDescent="0.25">
      <c r="A69" s="68" t="s">
        <v>17</v>
      </c>
      <c r="B69" s="133" t="s">
        <v>187</v>
      </c>
      <c r="C69" s="73"/>
      <c r="D69" s="74"/>
      <c r="E69" s="62"/>
      <c r="F69" s="61"/>
      <c r="G69" s="120"/>
      <c r="H69" s="54"/>
      <c r="I69" s="54"/>
      <c r="J69" s="54"/>
      <c r="K69" s="54"/>
      <c r="L69" s="54"/>
      <c r="CA69" s="54" t="s">
        <v>95</v>
      </c>
      <c r="CB69" s="54">
        <v>1818</v>
      </c>
      <c r="CC69" s="54" t="s">
        <v>96</v>
      </c>
      <c r="CD69" s="54">
        <v>1824</v>
      </c>
    </row>
    <row r="70" spans="1:82" ht="15" x14ac:dyDescent="0.25">
      <c r="A70" s="68" t="s">
        <v>18</v>
      </c>
      <c r="B70" s="134" t="s">
        <v>188</v>
      </c>
      <c r="C70" s="73"/>
      <c r="D70" s="74"/>
      <c r="E70" s="62"/>
      <c r="F70" s="61"/>
      <c r="G70" s="120"/>
      <c r="H70" s="54"/>
      <c r="I70" s="54"/>
      <c r="J70" s="54"/>
      <c r="K70" s="54"/>
      <c r="L70" s="54"/>
      <c r="CA70" s="54" t="s">
        <v>95</v>
      </c>
      <c r="CB70" s="54">
        <v>1819</v>
      </c>
      <c r="CC70" s="54" t="s">
        <v>96</v>
      </c>
      <c r="CD70" s="54">
        <v>1825</v>
      </c>
    </row>
    <row r="71" spans="1:82" ht="15" x14ac:dyDescent="0.25">
      <c r="A71" s="68" t="s">
        <v>19</v>
      </c>
      <c r="B71" s="135" t="s">
        <v>102</v>
      </c>
      <c r="C71" s="73"/>
      <c r="D71" s="74"/>
      <c r="E71" s="62"/>
      <c r="F71" s="61"/>
      <c r="G71" s="120"/>
      <c r="H71" s="54"/>
      <c r="I71" s="54"/>
      <c r="J71" s="54"/>
      <c r="K71" s="54"/>
      <c r="L71" s="54"/>
      <c r="CA71" s="54" t="s">
        <v>95</v>
      </c>
      <c r="CB71" s="54">
        <v>1820</v>
      </c>
      <c r="CC71" s="54" t="s">
        <v>96</v>
      </c>
      <c r="CD71" s="54">
        <v>1826</v>
      </c>
    </row>
    <row r="72" spans="1:82" ht="15" x14ac:dyDescent="0.25">
      <c r="A72" s="68">
        <v>5</v>
      </c>
      <c r="B72" s="136" t="s">
        <v>103</v>
      </c>
      <c r="C72" s="73"/>
      <c r="D72" s="74"/>
      <c r="E72" s="62"/>
      <c r="F72" s="61"/>
      <c r="G72" s="120"/>
      <c r="H72" s="54"/>
      <c r="I72" s="54"/>
      <c r="J72" s="54"/>
      <c r="K72" s="54"/>
      <c r="L72" s="54"/>
      <c r="CA72" s="54" t="s">
        <v>95</v>
      </c>
      <c r="CB72" s="54">
        <v>1821</v>
      </c>
      <c r="CC72" s="54" t="s">
        <v>96</v>
      </c>
      <c r="CD72" s="54">
        <v>1827</v>
      </c>
    </row>
    <row r="73" spans="1:82" ht="15" x14ac:dyDescent="0.25">
      <c r="A73" s="68">
        <v>6</v>
      </c>
      <c r="B73" s="137" t="s">
        <v>104</v>
      </c>
      <c r="C73" s="75"/>
      <c r="D73" s="76"/>
      <c r="E73" s="62"/>
      <c r="F73" s="61"/>
      <c r="G73" s="120"/>
      <c r="H73" s="54"/>
      <c r="I73" s="54"/>
      <c r="J73" s="54"/>
      <c r="K73" s="54"/>
      <c r="L73" s="54"/>
      <c r="CA73" s="54" t="s">
        <v>95</v>
      </c>
      <c r="CB73" s="54">
        <v>1822</v>
      </c>
      <c r="CC73" s="54" t="s">
        <v>96</v>
      </c>
      <c r="CD73" s="54">
        <v>1828</v>
      </c>
    </row>
    <row r="74" spans="1:82" ht="5.25" customHeight="1" x14ac:dyDescent="0.25">
      <c r="A74" s="61"/>
      <c r="B74" s="61"/>
      <c r="C74" s="61"/>
      <c r="D74" s="61"/>
      <c r="E74" s="61"/>
      <c r="F74" s="61"/>
      <c r="G74" s="120"/>
      <c r="H74" s="54"/>
      <c r="I74" s="54"/>
      <c r="J74" s="54"/>
      <c r="K74" s="54"/>
      <c r="L74" s="54"/>
    </row>
    <row r="75" spans="1:82" x14ac:dyDescent="0.2">
      <c r="G75" s="120"/>
      <c r="H75" s="54"/>
      <c r="I75" s="54"/>
      <c r="J75" s="54"/>
      <c r="K75" s="54"/>
      <c r="L75" s="54"/>
    </row>
    <row r="76" spans="1:82" ht="12.75" x14ac:dyDescent="0.2">
      <c r="G76" s="120"/>
      <c r="H76" s="54"/>
      <c r="I76" s="105"/>
      <c r="J76" s="54"/>
      <c r="K76" s="105"/>
      <c r="L76" s="105"/>
    </row>
    <row r="77" spans="1:82" x14ac:dyDescent="0.2">
      <c r="A77" s="87"/>
      <c r="B77" s="15"/>
      <c r="C77" s="33"/>
      <c r="D77" s="33"/>
      <c r="E77" s="15"/>
      <c r="F77" s="15"/>
      <c r="G77" s="127"/>
      <c r="H77" s="127"/>
      <c r="I77" s="127"/>
      <c r="J77" s="127"/>
      <c r="K77" s="127"/>
      <c r="L77" s="127"/>
    </row>
    <row r="78" spans="1:82" ht="12.75" x14ac:dyDescent="0.2">
      <c r="A78" s="88"/>
      <c r="B78" s="89" t="s">
        <v>126</v>
      </c>
      <c r="C78" s="165" t="str">
        <f>C3</f>
        <v xml:space="preserve"> </v>
      </c>
      <c r="D78" s="166"/>
      <c r="E78" s="166"/>
      <c r="F78" s="167"/>
      <c r="G78" s="165" t="str">
        <f>D3</f>
        <v xml:space="preserve"> -1</v>
      </c>
      <c r="H78" s="166"/>
      <c r="I78" s="166"/>
      <c r="J78" s="167"/>
      <c r="K78" s="127"/>
      <c r="L78" s="127"/>
    </row>
    <row r="79" spans="1:82" ht="12.75" x14ac:dyDescent="0.2">
      <c r="A79" s="80"/>
      <c r="B79" s="90"/>
      <c r="C79" s="91" t="s">
        <v>127</v>
      </c>
      <c r="D79" s="37" t="s">
        <v>128</v>
      </c>
      <c r="E79" s="91" t="s">
        <v>129</v>
      </c>
      <c r="F79" s="37" t="s">
        <v>130</v>
      </c>
      <c r="G79" s="91" t="s">
        <v>127</v>
      </c>
      <c r="H79" s="37" t="s">
        <v>128</v>
      </c>
      <c r="I79" s="91" t="s">
        <v>129</v>
      </c>
      <c r="J79" s="37" t="s">
        <v>130</v>
      </c>
      <c r="K79" s="127"/>
      <c r="L79" s="127"/>
    </row>
    <row r="80" spans="1:82" x14ac:dyDescent="0.2">
      <c r="A80" s="80"/>
      <c r="B80" s="92"/>
      <c r="C80" s="93"/>
      <c r="D80" s="94" t="s">
        <v>2</v>
      </c>
      <c r="E80" s="93" t="s">
        <v>2</v>
      </c>
      <c r="F80" s="94" t="s">
        <v>2</v>
      </c>
      <c r="G80" s="93" t="s">
        <v>2</v>
      </c>
      <c r="H80" s="94" t="s">
        <v>2</v>
      </c>
      <c r="I80" s="93" t="s">
        <v>2</v>
      </c>
      <c r="J80" s="94" t="s">
        <v>2</v>
      </c>
      <c r="K80" s="127"/>
      <c r="L80" s="127"/>
    </row>
    <row r="81" spans="1:13" x14ac:dyDescent="0.2">
      <c r="A81" s="80" t="s">
        <v>16</v>
      </c>
      <c r="B81" s="95" t="s">
        <v>131</v>
      </c>
      <c r="C81" s="97"/>
      <c r="D81" s="97"/>
      <c r="E81" s="97"/>
      <c r="F81" s="112">
        <f>SUM(C81:E81)</f>
        <v>0</v>
      </c>
      <c r="G81" s="97"/>
      <c r="H81" s="97"/>
      <c r="I81" s="97"/>
      <c r="J81" s="112">
        <f>SUM(G81:I81)</f>
        <v>0</v>
      </c>
      <c r="K81" s="127"/>
      <c r="L81" s="127"/>
      <c r="M81" s="146" t="str">
        <f>IF(C81&gt;0,"Skal rapporteres med negativt fortegn",IF(D81&gt;0,"Skal rapporteres med negativt fortegn",IF(E81&gt;0,"Skal rapporteres med negativt fortegn",IF(G81&gt;0,"Skal rapporteres med negativt fortegn",IF(H81&gt;0,"Skal rapporteres med negativt fortegn",IF(I81&gt;0,"Skal rapporteres med negativt fortegn",""))))))</f>
        <v/>
      </c>
    </row>
    <row r="82" spans="1:13" x14ac:dyDescent="0.2">
      <c r="A82" s="82" t="s">
        <v>17</v>
      </c>
      <c r="B82" s="95" t="s">
        <v>184</v>
      </c>
      <c r="C82" s="96"/>
      <c r="D82" s="96"/>
      <c r="E82" s="96"/>
      <c r="F82" s="113">
        <f>SUM(C82:E82)</f>
        <v>0</v>
      </c>
      <c r="G82" s="96"/>
      <c r="H82" s="96"/>
      <c r="I82" s="96"/>
      <c r="J82" s="113">
        <f>SUM(G82:I82)</f>
        <v>0</v>
      </c>
      <c r="K82" s="127"/>
      <c r="L82" s="127"/>
    </row>
    <row r="83" spans="1:13" x14ac:dyDescent="0.2">
      <c r="A83" s="82" t="s">
        <v>18</v>
      </c>
      <c r="B83" s="84" t="s">
        <v>132</v>
      </c>
      <c r="C83" s="97"/>
      <c r="D83" s="97"/>
      <c r="E83" s="97"/>
      <c r="F83" s="113">
        <f>SUM(C83:E83)</f>
        <v>0</v>
      </c>
      <c r="G83" s="97"/>
      <c r="H83" s="97"/>
      <c r="I83" s="97"/>
      <c r="J83" s="113">
        <f>SUM(G83:I83)</f>
        <v>0</v>
      </c>
      <c r="K83" s="127"/>
      <c r="L83" s="127"/>
    </row>
    <row r="84" spans="1:13" x14ac:dyDescent="0.2">
      <c r="A84" s="82" t="s">
        <v>19</v>
      </c>
      <c r="B84" s="84" t="s">
        <v>133</v>
      </c>
      <c r="C84" s="97"/>
      <c r="D84" s="97"/>
      <c r="E84" s="97"/>
      <c r="F84" s="113">
        <f>SUM(C84:E84)</f>
        <v>0</v>
      </c>
      <c r="G84" s="97"/>
      <c r="H84" s="97"/>
      <c r="I84" s="97"/>
      <c r="J84" s="113">
        <f>SUM(G84:I84)</f>
        <v>0</v>
      </c>
      <c r="K84" s="127"/>
      <c r="L84" s="127"/>
    </row>
    <row r="85" spans="1:13" x14ac:dyDescent="0.2">
      <c r="A85" s="80" t="s">
        <v>20</v>
      </c>
      <c r="B85" s="95" t="s">
        <v>134</v>
      </c>
      <c r="C85" s="96"/>
      <c r="D85" s="96"/>
      <c r="E85" s="96"/>
      <c r="F85" s="113">
        <f>SUM(C85:E85)</f>
        <v>0</v>
      </c>
      <c r="G85" s="96"/>
      <c r="H85" s="96"/>
      <c r="I85" s="96"/>
      <c r="J85" s="113">
        <f>SUM(G85:I85)</f>
        <v>0</v>
      </c>
      <c r="K85" s="127"/>
      <c r="L85" s="127"/>
    </row>
    <row r="86" spans="1:13" x14ac:dyDescent="0.2">
      <c r="A86" s="95"/>
      <c r="B86" s="95"/>
      <c r="C86" s="119"/>
      <c r="D86" s="113"/>
      <c r="E86" s="119"/>
      <c r="F86" s="113"/>
      <c r="G86" s="119"/>
      <c r="H86" s="113"/>
      <c r="I86" s="119"/>
      <c r="J86" s="113"/>
      <c r="K86" s="127"/>
      <c r="L86" s="127"/>
    </row>
    <row r="87" spans="1:13" x14ac:dyDescent="0.2">
      <c r="A87" s="82" t="s">
        <v>21</v>
      </c>
      <c r="B87" s="84" t="s">
        <v>135</v>
      </c>
      <c r="C87" s="97"/>
      <c r="D87" s="97"/>
      <c r="E87" s="97"/>
      <c r="F87" s="113">
        <f>SUM(C87:E87)</f>
        <v>0</v>
      </c>
      <c r="G87" s="97"/>
      <c r="H87" s="97"/>
      <c r="I87" s="97"/>
      <c r="J87" s="113">
        <f>SUM(G87:I87)</f>
        <v>0</v>
      </c>
      <c r="K87" s="127"/>
      <c r="L87" s="127"/>
    </row>
    <row r="88" spans="1:13" x14ac:dyDescent="0.2">
      <c r="A88" s="82" t="s">
        <v>22</v>
      </c>
      <c r="B88" s="84" t="s">
        <v>136</v>
      </c>
      <c r="C88" s="97"/>
      <c r="D88" s="97"/>
      <c r="E88" s="97"/>
      <c r="F88" s="113">
        <f>SUM(C88:E88)</f>
        <v>0</v>
      </c>
      <c r="G88" s="97"/>
      <c r="H88" s="97"/>
      <c r="I88" s="97"/>
      <c r="J88" s="113">
        <f>SUM(G88:I88)</f>
        <v>0</v>
      </c>
      <c r="K88" s="127"/>
      <c r="L88" s="127"/>
    </row>
    <row r="89" spans="1:13" x14ac:dyDescent="0.2">
      <c r="A89" s="82" t="s">
        <v>63</v>
      </c>
      <c r="B89" s="95" t="s">
        <v>137</v>
      </c>
      <c r="C89" s="97"/>
      <c r="D89" s="97"/>
      <c r="E89" s="97"/>
      <c r="F89" s="113">
        <f>SUM(C89:E89)</f>
        <v>0</v>
      </c>
      <c r="G89" s="97"/>
      <c r="H89" s="97"/>
      <c r="I89" s="97"/>
      <c r="J89" s="113">
        <f>SUM(G89:I89)</f>
        <v>0</v>
      </c>
      <c r="K89" s="127"/>
      <c r="L89" s="127"/>
    </row>
    <row r="90" spans="1:13" x14ac:dyDescent="0.2">
      <c r="A90" s="80" t="s">
        <v>23</v>
      </c>
      <c r="B90" s="95" t="s">
        <v>138</v>
      </c>
      <c r="C90" s="97"/>
      <c r="D90" s="97"/>
      <c r="E90" s="97"/>
      <c r="F90" s="113">
        <f>SUM(C90:E90)</f>
        <v>0</v>
      </c>
      <c r="G90" s="97"/>
      <c r="H90" s="97"/>
      <c r="I90" s="97"/>
      <c r="J90" s="113">
        <f>SUM(G90:I90)</f>
        <v>0</v>
      </c>
      <c r="K90" s="127"/>
      <c r="L90" s="127"/>
    </row>
    <row r="91" spans="1:13" x14ac:dyDescent="0.2">
      <c r="A91" s="82"/>
      <c r="B91" s="84"/>
      <c r="C91" s="118"/>
      <c r="D91" s="114"/>
      <c r="E91" s="118"/>
      <c r="F91" s="114"/>
      <c r="G91" s="118"/>
      <c r="H91" s="114"/>
      <c r="I91" s="118"/>
      <c r="J91" s="114"/>
      <c r="K91" s="127"/>
      <c r="L91" s="127"/>
    </row>
    <row r="92" spans="1:13" x14ac:dyDescent="0.2">
      <c r="A92" s="82" t="s">
        <v>24</v>
      </c>
      <c r="B92" s="84" t="s">
        <v>139</v>
      </c>
      <c r="C92" s="98"/>
      <c r="D92" s="99"/>
      <c r="E92" s="98"/>
      <c r="F92" s="113">
        <f>SUM(C92:E92)</f>
        <v>0</v>
      </c>
      <c r="G92" s="98"/>
      <c r="H92" s="99"/>
      <c r="I92" s="98"/>
      <c r="J92" s="113">
        <f>SUM(G92:I92)</f>
        <v>0</v>
      </c>
      <c r="K92" s="127"/>
      <c r="L92" s="127"/>
    </row>
    <row r="93" spans="1:13" x14ac:dyDescent="0.2">
      <c r="A93" s="100" t="s">
        <v>25</v>
      </c>
      <c r="B93" s="101" t="s">
        <v>140</v>
      </c>
      <c r="C93" s="115">
        <f t="shared" ref="C93:J93" si="0">SUM(C81:C92)</f>
        <v>0</v>
      </c>
      <c r="D93" s="115">
        <f t="shared" si="0"/>
        <v>0</v>
      </c>
      <c r="E93" s="115">
        <f t="shared" si="0"/>
        <v>0</v>
      </c>
      <c r="F93" s="115">
        <f t="shared" si="0"/>
        <v>0</v>
      </c>
      <c r="G93" s="115">
        <f t="shared" si="0"/>
        <v>0</v>
      </c>
      <c r="H93" s="115">
        <f t="shared" si="0"/>
        <v>0</v>
      </c>
      <c r="I93" s="115">
        <f t="shared" si="0"/>
        <v>0</v>
      </c>
      <c r="J93" s="172">
        <f t="shared" si="0"/>
        <v>0</v>
      </c>
      <c r="K93" s="127"/>
      <c r="L93" s="127"/>
      <c r="M93" s="146" t="str">
        <f>IF(C93&gt;0,"Skal rapporteres med negativt fortegn",IF(D93&gt;0,"Skal rapporteres med negativt fortegn",IF(E93&gt;0,"Skal rapporteres med negativt fortegn",IF(G93&gt;0,"Skal rapporteres med negativt fortegn",IF(H93&gt;0,"Skal rapporteres med negativt fortegn",IF(I93&gt;0,"Skal rapporteres med negativt fortegn",""))))))</f>
        <v/>
      </c>
    </row>
    <row r="94" spans="1:13" x14ac:dyDescent="0.2">
      <c r="A94" s="102" t="s">
        <v>26</v>
      </c>
      <c r="B94" s="101" t="s">
        <v>182</v>
      </c>
      <c r="C94" s="117"/>
      <c r="D94" s="117"/>
      <c r="E94" s="117"/>
      <c r="F94" s="117">
        <f>SUM(C94:E94)</f>
        <v>0</v>
      </c>
      <c r="G94" s="117"/>
      <c r="H94" s="117"/>
      <c r="I94" s="117"/>
      <c r="J94" s="173">
        <f>SUM(G94:I94)</f>
        <v>0</v>
      </c>
      <c r="K94" s="48">
        <f>C38+C45</f>
        <v>0</v>
      </c>
      <c r="L94" s="48">
        <f>D38+D45</f>
        <v>0</v>
      </c>
      <c r="M94" s="147" t="str">
        <f>IF(OR(F94&lt;&gt;K94,J94&lt;&gt;L94),"Summen av brutto utlån avviker fra summen av brutto utlån i del 1, postene 23+25","")</f>
        <v/>
      </c>
    </row>
    <row r="95" spans="1:13" ht="33.75" x14ac:dyDescent="0.2">
      <c r="A95" s="103"/>
      <c r="B95" s="104" t="s">
        <v>183</v>
      </c>
      <c r="C95" s="116"/>
      <c r="D95" s="116"/>
      <c r="E95" s="85"/>
      <c r="F95" s="116"/>
      <c r="G95" s="128"/>
      <c r="H95" s="128"/>
      <c r="I95" s="128"/>
      <c r="J95" s="129"/>
      <c r="K95" s="127"/>
      <c r="L95" s="127"/>
    </row>
    <row r="96" spans="1:13" x14ac:dyDescent="0.2">
      <c r="E96" s="130">
        <f>C39+C40+C41+C47+C48+C49</f>
        <v>0</v>
      </c>
      <c r="F96" s="131" t="str">
        <f>IF(OR(F93&lt;&gt;E96,J93&lt;&gt;E97),"Summen av nedskrivninger i de tre stegene avviker fra summen av nedskrivninger i del 1, postene 23.1-3 + 25.2-4","")</f>
        <v/>
      </c>
      <c r="G96" s="120"/>
      <c r="H96" s="54"/>
      <c r="I96" s="54"/>
      <c r="J96" s="54"/>
      <c r="K96" s="54"/>
      <c r="L96" s="54"/>
    </row>
    <row r="97" spans="5:12" x14ac:dyDescent="0.2">
      <c r="E97" s="130">
        <f>D39+D40+D41+D47+D48+D49</f>
        <v>0</v>
      </c>
      <c r="G97" s="120"/>
      <c r="H97" s="54"/>
      <c r="I97" s="54"/>
      <c r="J97" s="54"/>
      <c r="K97" s="54"/>
      <c r="L97" s="54"/>
    </row>
    <row r="98" spans="5:12" x14ac:dyDescent="0.2">
      <c r="G98" s="120"/>
      <c r="H98" s="54"/>
      <c r="I98" s="54"/>
      <c r="J98" s="54"/>
      <c r="K98" s="54"/>
      <c r="L98" s="54"/>
    </row>
    <row r="99" spans="5:12" x14ac:dyDescent="0.2">
      <c r="G99" s="120"/>
      <c r="H99" s="54"/>
      <c r="I99" s="54"/>
      <c r="J99" s="54"/>
      <c r="K99" s="54"/>
      <c r="L99" s="54"/>
    </row>
    <row r="100" spans="5:12" x14ac:dyDescent="0.2">
      <c r="G100" s="120"/>
      <c r="H100" s="54"/>
      <c r="I100" s="54"/>
      <c r="J100" s="54"/>
      <c r="K100" s="54"/>
      <c r="L100" s="54"/>
    </row>
    <row r="101" spans="5:12" x14ac:dyDescent="0.2">
      <c r="G101" s="120"/>
      <c r="H101" s="54"/>
      <c r="I101" s="54"/>
      <c r="J101" s="54"/>
      <c r="K101" s="54"/>
      <c r="L101" s="54"/>
    </row>
    <row r="102" spans="5:12" x14ac:dyDescent="0.2">
      <c r="G102" s="120"/>
      <c r="H102" s="54"/>
      <c r="I102" s="54"/>
      <c r="J102" s="54"/>
      <c r="K102" s="54"/>
      <c r="L102" s="54"/>
    </row>
    <row r="103" spans="5:12" x14ac:dyDescent="0.2">
      <c r="G103" s="120"/>
      <c r="H103" s="54"/>
      <c r="I103" s="54"/>
      <c r="J103" s="54"/>
      <c r="K103" s="54"/>
      <c r="L103" s="54"/>
    </row>
    <row r="104" spans="5:12" x14ac:dyDescent="0.2">
      <c r="G104" s="120"/>
      <c r="H104" s="54"/>
      <c r="I104" s="54"/>
      <c r="J104" s="54"/>
      <c r="K104" s="54"/>
      <c r="L104" s="54"/>
    </row>
    <row r="105" spans="5:12" x14ac:dyDescent="0.2">
      <c r="G105" s="120"/>
      <c r="H105" s="54"/>
      <c r="I105" s="54"/>
      <c r="J105" s="54"/>
      <c r="K105" s="54"/>
      <c r="L105" s="54"/>
    </row>
    <row r="106" spans="5:12" x14ac:dyDescent="0.2">
      <c r="G106" s="120"/>
      <c r="H106" s="54"/>
      <c r="I106" s="54"/>
      <c r="J106" s="54"/>
      <c r="K106" s="54"/>
      <c r="L106" s="54"/>
    </row>
    <row r="107" spans="5:12" x14ac:dyDescent="0.2">
      <c r="G107" s="120"/>
      <c r="H107" s="54"/>
      <c r="I107" s="54"/>
      <c r="J107" s="54"/>
      <c r="K107" s="54"/>
      <c r="L107" s="54"/>
    </row>
    <row r="108" spans="5:12" x14ac:dyDescent="0.2">
      <c r="G108" s="120"/>
      <c r="H108" s="54"/>
      <c r="I108" s="54"/>
      <c r="J108" s="54"/>
      <c r="K108" s="54"/>
      <c r="L108" s="54"/>
    </row>
    <row r="109" spans="5:12" x14ac:dyDescent="0.2">
      <c r="G109" s="120"/>
      <c r="H109" s="54"/>
      <c r="I109" s="54"/>
      <c r="J109" s="54"/>
      <c r="K109" s="54"/>
      <c r="L109" s="54"/>
    </row>
    <row r="110" spans="5:12" x14ac:dyDescent="0.2">
      <c r="G110" s="120"/>
      <c r="H110" s="54"/>
      <c r="I110" s="54"/>
      <c r="J110" s="54"/>
      <c r="K110" s="54"/>
      <c r="L110" s="54"/>
    </row>
    <row r="111" spans="5:12" x14ac:dyDescent="0.2">
      <c r="G111" s="120"/>
      <c r="H111" s="54"/>
      <c r="I111" s="54"/>
      <c r="J111" s="54"/>
      <c r="K111" s="54"/>
      <c r="L111" s="54"/>
    </row>
    <row r="112" spans="5:12" x14ac:dyDescent="0.2">
      <c r="G112" s="120"/>
      <c r="H112" s="54"/>
      <c r="I112" s="54"/>
      <c r="J112" s="54"/>
      <c r="K112" s="54"/>
      <c r="L112" s="54"/>
    </row>
    <row r="113" spans="7:12" x14ac:dyDescent="0.2">
      <c r="G113" s="120"/>
      <c r="H113" s="54"/>
      <c r="I113" s="54"/>
      <c r="J113" s="54"/>
      <c r="K113" s="54"/>
      <c r="L113" s="54"/>
    </row>
    <row r="114" spans="7:12" x14ac:dyDescent="0.2">
      <c r="G114" s="120"/>
      <c r="H114" s="54"/>
      <c r="I114" s="54"/>
      <c r="J114" s="54"/>
      <c r="K114" s="54"/>
      <c r="L114" s="54"/>
    </row>
    <row r="115" spans="7:12" x14ac:dyDescent="0.2">
      <c r="G115" s="120"/>
      <c r="H115" s="54"/>
      <c r="I115" s="54"/>
      <c r="J115" s="54"/>
      <c r="K115" s="54"/>
      <c r="L115" s="54"/>
    </row>
    <row r="116" spans="7:12" x14ac:dyDescent="0.2">
      <c r="G116" s="120"/>
      <c r="H116" s="54"/>
      <c r="I116" s="54"/>
      <c r="J116" s="54"/>
      <c r="K116" s="54"/>
      <c r="L116" s="54"/>
    </row>
    <row r="117" spans="7:12" x14ac:dyDescent="0.2">
      <c r="G117" s="120"/>
      <c r="H117" s="54"/>
      <c r="I117" s="54"/>
      <c r="J117" s="54"/>
      <c r="K117" s="54"/>
      <c r="L117" s="54"/>
    </row>
    <row r="118" spans="7:12" x14ac:dyDescent="0.2">
      <c r="G118" s="120"/>
      <c r="H118" s="54"/>
      <c r="I118" s="54"/>
      <c r="J118" s="54"/>
      <c r="K118" s="54"/>
      <c r="L118" s="54"/>
    </row>
    <row r="119" spans="7:12" x14ac:dyDescent="0.2">
      <c r="G119" s="120"/>
      <c r="H119" s="54"/>
      <c r="I119" s="54"/>
      <c r="J119" s="54"/>
      <c r="K119" s="54"/>
      <c r="L119" s="54"/>
    </row>
    <row r="120" spans="7:12" x14ac:dyDescent="0.2">
      <c r="G120" s="120"/>
      <c r="H120" s="54"/>
      <c r="I120" s="54"/>
      <c r="J120" s="54"/>
      <c r="K120" s="54"/>
      <c r="L120" s="54"/>
    </row>
    <row r="121" spans="7:12" x14ac:dyDescent="0.2">
      <c r="G121" s="120"/>
      <c r="H121" s="54"/>
      <c r="I121" s="54"/>
      <c r="J121" s="54"/>
      <c r="K121" s="54"/>
      <c r="L121" s="54"/>
    </row>
    <row r="122" spans="7:12" x14ac:dyDescent="0.2">
      <c r="G122" s="120"/>
      <c r="H122" s="54"/>
      <c r="I122" s="54"/>
      <c r="J122" s="54"/>
      <c r="K122" s="54"/>
      <c r="L122" s="54"/>
    </row>
    <row r="123" spans="7:12" x14ac:dyDescent="0.2">
      <c r="G123" s="120"/>
      <c r="H123" s="54"/>
      <c r="I123" s="54"/>
      <c r="J123" s="54"/>
      <c r="K123" s="54"/>
      <c r="L123" s="54"/>
    </row>
    <row r="124" spans="7:12" x14ac:dyDescent="0.2">
      <c r="G124" s="120"/>
      <c r="H124" s="54"/>
      <c r="I124" s="54"/>
      <c r="J124" s="54"/>
      <c r="K124" s="54"/>
      <c r="L124" s="54"/>
    </row>
    <row r="125" spans="7:12" x14ac:dyDescent="0.2">
      <c r="G125" s="120"/>
      <c r="H125" s="54"/>
      <c r="I125" s="54"/>
      <c r="J125" s="54"/>
      <c r="K125" s="54"/>
      <c r="L125" s="54"/>
    </row>
    <row r="126" spans="7:12" x14ac:dyDescent="0.2">
      <c r="G126" s="120"/>
      <c r="H126" s="54"/>
      <c r="I126" s="54"/>
      <c r="J126" s="54"/>
      <c r="K126" s="54"/>
      <c r="L126" s="54"/>
    </row>
    <row r="127" spans="7:12" x14ac:dyDescent="0.2">
      <c r="G127" s="120"/>
      <c r="H127" s="54"/>
      <c r="I127" s="54"/>
      <c r="J127" s="54"/>
      <c r="K127" s="54"/>
      <c r="L127" s="54"/>
    </row>
    <row r="128" spans="7:12" x14ac:dyDescent="0.2">
      <c r="G128" s="120"/>
      <c r="H128" s="54"/>
      <c r="I128" s="54"/>
      <c r="J128" s="54"/>
      <c r="K128" s="54"/>
      <c r="L128" s="54"/>
    </row>
    <row r="129" spans="7:12" x14ac:dyDescent="0.2">
      <c r="G129" s="120"/>
      <c r="H129" s="54"/>
      <c r="I129" s="54"/>
      <c r="J129" s="54"/>
      <c r="K129" s="54"/>
      <c r="L129" s="54"/>
    </row>
    <row r="130" spans="7:12" x14ac:dyDescent="0.2">
      <c r="G130" s="120"/>
      <c r="H130" s="54"/>
      <c r="I130" s="54"/>
      <c r="J130" s="54"/>
      <c r="K130" s="54"/>
      <c r="L130" s="54"/>
    </row>
    <row r="131" spans="7:12" x14ac:dyDescent="0.2">
      <c r="G131" s="120"/>
      <c r="H131" s="54"/>
      <c r="I131" s="54"/>
      <c r="J131" s="54"/>
      <c r="K131" s="54"/>
      <c r="L131" s="54"/>
    </row>
    <row r="132" spans="7:12" x14ac:dyDescent="0.2">
      <c r="G132" s="120"/>
      <c r="H132" s="54"/>
      <c r="I132" s="54"/>
      <c r="J132" s="54"/>
      <c r="K132" s="54"/>
      <c r="L132" s="54"/>
    </row>
    <row r="133" spans="7:12" x14ac:dyDescent="0.2">
      <c r="G133" s="120"/>
      <c r="H133" s="54"/>
      <c r="I133" s="54"/>
      <c r="J133" s="54"/>
      <c r="K133" s="54"/>
      <c r="L133" s="54"/>
    </row>
    <row r="134" spans="7:12" x14ac:dyDescent="0.2">
      <c r="G134" s="120"/>
      <c r="H134" s="54"/>
      <c r="I134" s="54"/>
      <c r="J134" s="54"/>
      <c r="K134" s="54"/>
      <c r="L134" s="54"/>
    </row>
    <row r="135" spans="7:12" x14ac:dyDescent="0.2">
      <c r="G135" s="120"/>
      <c r="H135" s="54"/>
      <c r="I135" s="54"/>
      <c r="J135" s="54"/>
      <c r="K135" s="54"/>
      <c r="L135" s="54"/>
    </row>
    <row r="136" spans="7:12" x14ac:dyDescent="0.2">
      <c r="G136" s="120"/>
      <c r="H136" s="54"/>
      <c r="I136" s="54"/>
      <c r="J136" s="54"/>
      <c r="K136" s="54"/>
      <c r="L136" s="54"/>
    </row>
    <row r="137" spans="7:12" x14ac:dyDescent="0.2">
      <c r="G137" s="120"/>
      <c r="H137" s="54"/>
      <c r="I137" s="54"/>
      <c r="J137" s="54"/>
      <c r="K137" s="54"/>
      <c r="L137" s="54"/>
    </row>
    <row r="138" spans="7:12" x14ac:dyDescent="0.2">
      <c r="G138" s="120"/>
      <c r="H138" s="54"/>
      <c r="I138" s="54"/>
      <c r="J138" s="54"/>
      <c r="K138" s="54"/>
      <c r="L138" s="54"/>
    </row>
    <row r="139" spans="7:12" x14ac:dyDescent="0.2">
      <c r="G139" s="120"/>
      <c r="H139" s="54"/>
      <c r="I139" s="54"/>
      <c r="J139" s="54"/>
      <c r="K139" s="54"/>
      <c r="L139" s="54"/>
    </row>
    <row r="140" spans="7:12" x14ac:dyDescent="0.2">
      <c r="G140" s="120"/>
      <c r="H140" s="54"/>
      <c r="I140" s="54"/>
      <c r="J140" s="54"/>
      <c r="K140" s="54"/>
      <c r="L140" s="54"/>
    </row>
    <row r="141" spans="7:12" x14ac:dyDescent="0.2">
      <c r="G141" s="120"/>
      <c r="H141" s="54"/>
      <c r="I141" s="54"/>
      <c r="J141" s="54"/>
      <c r="K141" s="54"/>
      <c r="L141" s="54"/>
    </row>
    <row r="142" spans="7:12" x14ac:dyDescent="0.2">
      <c r="G142" s="120"/>
      <c r="H142" s="54"/>
      <c r="I142" s="54"/>
      <c r="J142" s="54"/>
      <c r="K142" s="54"/>
      <c r="L142" s="54"/>
    </row>
    <row r="143" spans="7:12" x14ac:dyDescent="0.2">
      <c r="G143" s="120"/>
      <c r="H143" s="54"/>
      <c r="I143" s="54"/>
      <c r="J143" s="54"/>
      <c r="K143" s="54"/>
      <c r="L143" s="54"/>
    </row>
    <row r="144" spans="7:12" x14ac:dyDescent="0.2">
      <c r="G144" s="120"/>
      <c r="H144" s="54"/>
      <c r="I144" s="54"/>
      <c r="J144" s="54"/>
      <c r="K144" s="54"/>
      <c r="L144" s="54"/>
    </row>
    <row r="145" spans="7:12" x14ac:dyDescent="0.2">
      <c r="G145" s="120"/>
      <c r="H145" s="54"/>
      <c r="I145" s="54"/>
      <c r="J145" s="54"/>
      <c r="K145" s="54"/>
      <c r="L145" s="54"/>
    </row>
    <row r="146" spans="7:12" x14ac:dyDescent="0.2">
      <c r="G146" s="120"/>
      <c r="H146" s="54"/>
      <c r="I146" s="54"/>
      <c r="J146" s="54"/>
      <c r="K146" s="54"/>
      <c r="L146" s="54"/>
    </row>
    <row r="147" spans="7:12" x14ac:dyDescent="0.2">
      <c r="G147" s="120"/>
      <c r="H147" s="54"/>
      <c r="I147" s="54"/>
      <c r="J147" s="54"/>
      <c r="K147" s="54"/>
      <c r="L147" s="54"/>
    </row>
    <row r="148" spans="7:12" x14ac:dyDescent="0.2">
      <c r="G148" s="120"/>
      <c r="H148" s="54"/>
      <c r="I148" s="54"/>
      <c r="J148" s="54"/>
      <c r="K148" s="54"/>
      <c r="L148" s="54"/>
    </row>
    <row r="149" spans="7:12" x14ac:dyDescent="0.2">
      <c r="G149" s="120"/>
      <c r="H149" s="54"/>
      <c r="I149" s="54"/>
      <c r="J149" s="54"/>
      <c r="K149" s="54"/>
      <c r="L149" s="54"/>
    </row>
    <row r="150" spans="7:12" x14ac:dyDescent="0.2">
      <c r="G150" s="120"/>
      <c r="H150" s="54"/>
      <c r="I150" s="54"/>
      <c r="J150" s="54"/>
      <c r="K150" s="54"/>
      <c r="L150" s="54"/>
    </row>
    <row r="151" spans="7:12" x14ac:dyDescent="0.2">
      <c r="G151" s="120"/>
      <c r="H151" s="54"/>
      <c r="I151" s="54"/>
      <c r="J151" s="54"/>
      <c r="K151" s="54"/>
      <c r="L151" s="54"/>
    </row>
    <row r="152" spans="7:12" x14ac:dyDescent="0.2">
      <c r="G152" s="120"/>
      <c r="H152" s="54"/>
      <c r="I152" s="54"/>
      <c r="J152" s="54"/>
      <c r="K152" s="54"/>
      <c r="L152" s="54"/>
    </row>
    <row r="153" spans="7:12" x14ac:dyDescent="0.2">
      <c r="G153" s="120"/>
      <c r="H153" s="54"/>
      <c r="I153" s="54"/>
      <c r="J153" s="54"/>
      <c r="K153" s="54"/>
      <c r="L153" s="54"/>
    </row>
    <row r="154" spans="7:12" x14ac:dyDescent="0.2">
      <c r="G154" s="120"/>
      <c r="H154" s="54"/>
      <c r="I154" s="54"/>
      <c r="J154" s="54"/>
      <c r="K154" s="54"/>
      <c r="L154" s="54"/>
    </row>
    <row r="155" spans="7:12" x14ac:dyDescent="0.2">
      <c r="G155" s="120"/>
      <c r="H155" s="54"/>
      <c r="I155" s="54"/>
      <c r="J155" s="54"/>
      <c r="K155" s="54"/>
      <c r="L155" s="54"/>
    </row>
    <row r="156" spans="7:12" x14ac:dyDescent="0.2">
      <c r="G156" s="120"/>
      <c r="H156" s="54"/>
      <c r="I156" s="54"/>
      <c r="J156" s="54"/>
      <c r="K156" s="54"/>
      <c r="L156" s="54"/>
    </row>
    <row r="157" spans="7:12" x14ac:dyDescent="0.2">
      <c r="G157" s="120"/>
      <c r="H157" s="54"/>
      <c r="I157" s="54"/>
      <c r="J157" s="54"/>
      <c r="K157" s="54"/>
      <c r="L157" s="54"/>
    </row>
    <row r="158" spans="7:12" x14ac:dyDescent="0.2">
      <c r="G158" s="120"/>
      <c r="H158" s="54"/>
      <c r="I158" s="54"/>
      <c r="J158" s="54"/>
      <c r="K158" s="54"/>
      <c r="L158" s="54"/>
    </row>
    <row r="159" spans="7:12" x14ac:dyDescent="0.2">
      <c r="G159" s="120"/>
      <c r="H159" s="54"/>
      <c r="I159" s="54"/>
      <c r="J159" s="54"/>
      <c r="K159" s="54"/>
      <c r="L159" s="54"/>
    </row>
    <row r="160" spans="7:12" x14ac:dyDescent="0.2">
      <c r="G160" s="120"/>
      <c r="H160" s="54"/>
      <c r="I160" s="54"/>
      <c r="J160" s="54"/>
      <c r="K160" s="54"/>
      <c r="L160" s="54"/>
    </row>
    <row r="161" spans="7:12" x14ac:dyDescent="0.2">
      <c r="G161" s="120"/>
      <c r="H161" s="54"/>
      <c r="I161" s="54"/>
      <c r="J161" s="54"/>
      <c r="K161" s="54"/>
      <c r="L161" s="54"/>
    </row>
    <row r="162" spans="7:12" x14ac:dyDescent="0.2">
      <c r="G162" s="120"/>
      <c r="H162" s="54"/>
      <c r="I162" s="54"/>
      <c r="J162" s="54"/>
      <c r="K162" s="54"/>
      <c r="L162" s="54"/>
    </row>
    <row r="163" spans="7:12" x14ac:dyDescent="0.2">
      <c r="G163" s="120"/>
      <c r="H163" s="54"/>
      <c r="I163" s="54"/>
      <c r="J163" s="54"/>
      <c r="K163" s="54"/>
      <c r="L163" s="54"/>
    </row>
    <row r="164" spans="7:12" x14ac:dyDescent="0.2">
      <c r="G164" s="120"/>
      <c r="H164" s="54"/>
      <c r="I164" s="54"/>
      <c r="J164" s="54"/>
      <c r="K164" s="54"/>
      <c r="L164" s="54"/>
    </row>
    <row r="165" spans="7:12" x14ac:dyDescent="0.2">
      <c r="G165" s="120"/>
      <c r="H165" s="54"/>
      <c r="I165" s="54"/>
      <c r="J165" s="54"/>
      <c r="K165" s="54"/>
      <c r="L165" s="54"/>
    </row>
    <row r="166" spans="7:12" x14ac:dyDescent="0.2">
      <c r="G166" s="120"/>
      <c r="H166" s="54"/>
      <c r="I166" s="54"/>
      <c r="J166" s="54"/>
      <c r="K166" s="54"/>
      <c r="L166" s="54"/>
    </row>
    <row r="167" spans="7:12" x14ac:dyDescent="0.2">
      <c r="G167" s="120"/>
      <c r="H167" s="54"/>
      <c r="I167" s="54"/>
      <c r="J167" s="54"/>
      <c r="K167" s="54"/>
      <c r="L167" s="54"/>
    </row>
    <row r="168" spans="7:12" x14ac:dyDescent="0.2">
      <c r="G168" s="120"/>
      <c r="H168" s="54"/>
      <c r="I168" s="54"/>
      <c r="J168" s="54"/>
      <c r="K168" s="54"/>
      <c r="L168" s="54"/>
    </row>
    <row r="169" spans="7:12" x14ac:dyDescent="0.2">
      <c r="G169" s="120"/>
      <c r="H169" s="54"/>
      <c r="I169" s="54"/>
      <c r="J169" s="54"/>
      <c r="K169" s="54"/>
      <c r="L169" s="54"/>
    </row>
    <row r="170" spans="7:12" x14ac:dyDescent="0.2">
      <c r="G170" s="120"/>
      <c r="H170" s="54"/>
      <c r="I170" s="54"/>
      <c r="J170" s="54"/>
      <c r="K170" s="54"/>
      <c r="L170" s="54"/>
    </row>
    <row r="171" spans="7:12" x14ac:dyDescent="0.2">
      <c r="G171" s="120"/>
      <c r="H171" s="54"/>
      <c r="I171" s="54"/>
      <c r="J171" s="54"/>
      <c r="K171" s="54"/>
      <c r="L171" s="54"/>
    </row>
    <row r="172" spans="7:12" x14ac:dyDescent="0.2">
      <c r="G172" s="120"/>
      <c r="H172" s="54"/>
      <c r="I172" s="54"/>
      <c r="J172" s="54"/>
      <c r="K172" s="54"/>
      <c r="L172" s="54"/>
    </row>
    <row r="173" spans="7:12" x14ac:dyDescent="0.2">
      <c r="G173" s="120"/>
      <c r="H173" s="54"/>
      <c r="I173" s="54"/>
      <c r="J173" s="54"/>
      <c r="K173" s="54"/>
      <c r="L173" s="54"/>
    </row>
    <row r="174" spans="7:12" x14ac:dyDescent="0.2">
      <c r="G174" s="120"/>
      <c r="H174" s="54"/>
      <c r="I174" s="54"/>
      <c r="J174" s="54"/>
      <c r="K174" s="54"/>
      <c r="L174" s="54"/>
    </row>
    <row r="175" spans="7:12" x14ac:dyDescent="0.2">
      <c r="G175" s="120"/>
      <c r="H175" s="54"/>
      <c r="I175" s="54"/>
      <c r="J175" s="54"/>
      <c r="K175" s="54"/>
      <c r="L175" s="54"/>
    </row>
    <row r="176" spans="7:12" x14ac:dyDescent="0.2">
      <c r="G176" s="120"/>
      <c r="H176" s="54"/>
      <c r="I176" s="54"/>
      <c r="J176" s="54"/>
      <c r="K176" s="54"/>
      <c r="L176" s="54"/>
    </row>
    <row r="177" spans="7:12" x14ac:dyDescent="0.2">
      <c r="G177" s="120"/>
      <c r="H177" s="54"/>
      <c r="I177" s="54"/>
      <c r="J177" s="54"/>
      <c r="K177" s="54"/>
      <c r="L177" s="54"/>
    </row>
    <row r="178" spans="7:12" x14ac:dyDescent="0.2">
      <c r="G178" s="120"/>
      <c r="H178" s="54"/>
      <c r="I178" s="54"/>
      <c r="J178" s="54"/>
      <c r="K178" s="54"/>
      <c r="L178" s="54"/>
    </row>
    <row r="179" spans="7:12" x14ac:dyDescent="0.2">
      <c r="G179" s="120"/>
      <c r="H179" s="54"/>
      <c r="I179" s="54"/>
      <c r="J179" s="54"/>
      <c r="K179" s="54"/>
      <c r="L179" s="54"/>
    </row>
    <row r="180" spans="7:12" x14ac:dyDescent="0.2">
      <c r="G180" s="120"/>
      <c r="H180" s="54"/>
      <c r="I180" s="54"/>
      <c r="J180" s="54"/>
      <c r="K180" s="54"/>
      <c r="L180" s="54"/>
    </row>
    <row r="181" spans="7:12" x14ac:dyDescent="0.2">
      <c r="G181" s="120"/>
      <c r="H181" s="54"/>
      <c r="I181" s="54"/>
      <c r="J181" s="54"/>
      <c r="K181" s="54"/>
      <c r="L181" s="54"/>
    </row>
    <row r="182" spans="7:12" x14ac:dyDescent="0.2">
      <c r="G182" s="120"/>
      <c r="H182" s="54"/>
      <c r="I182" s="54"/>
      <c r="J182" s="54"/>
      <c r="K182" s="54"/>
      <c r="L182" s="54"/>
    </row>
    <row r="183" spans="7:12" x14ac:dyDescent="0.2">
      <c r="G183" s="120"/>
      <c r="H183" s="54"/>
      <c r="I183" s="54"/>
      <c r="J183" s="54"/>
      <c r="K183" s="54"/>
      <c r="L183" s="54"/>
    </row>
    <row r="184" spans="7:12" x14ac:dyDescent="0.2">
      <c r="G184" s="120"/>
      <c r="H184" s="54"/>
      <c r="I184" s="54"/>
      <c r="J184" s="54"/>
      <c r="K184" s="54"/>
      <c r="L184" s="54"/>
    </row>
    <row r="185" spans="7:12" x14ac:dyDescent="0.2">
      <c r="G185" s="120"/>
      <c r="H185" s="54"/>
      <c r="I185" s="54"/>
      <c r="J185" s="54"/>
      <c r="K185" s="54"/>
      <c r="L185" s="54"/>
    </row>
    <row r="186" spans="7:12" x14ac:dyDescent="0.2">
      <c r="G186" s="120"/>
      <c r="H186" s="54"/>
      <c r="I186" s="54"/>
      <c r="J186" s="54"/>
      <c r="K186" s="54"/>
      <c r="L186" s="54"/>
    </row>
    <row r="187" spans="7:12" x14ac:dyDescent="0.2">
      <c r="G187" s="120"/>
      <c r="H187" s="54"/>
      <c r="I187" s="54"/>
      <c r="J187" s="54"/>
      <c r="K187" s="54"/>
      <c r="L187" s="54"/>
    </row>
    <row r="188" spans="7:12" x14ac:dyDescent="0.2">
      <c r="G188" s="120"/>
      <c r="H188" s="54"/>
      <c r="I188" s="54"/>
      <c r="J188" s="54"/>
      <c r="K188" s="54"/>
      <c r="L188" s="54"/>
    </row>
    <row r="189" spans="7:12" x14ac:dyDescent="0.2">
      <c r="G189" s="120"/>
      <c r="H189" s="54"/>
      <c r="I189" s="54"/>
      <c r="J189" s="54"/>
      <c r="K189" s="54"/>
      <c r="L189" s="54"/>
    </row>
    <row r="190" spans="7:12" x14ac:dyDescent="0.2">
      <c r="G190" s="120"/>
      <c r="H190" s="54"/>
      <c r="I190" s="54"/>
      <c r="J190" s="54"/>
      <c r="K190" s="54"/>
      <c r="L190" s="54"/>
    </row>
    <row r="191" spans="7:12" x14ac:dyDescent="0.2">
      <c r="G191" s="120"/>
      <c r="H191" s="54"/>
      <c r="I191" s="54"/>
      <c r="J191" s="54"/>
      <c r="K191" s="54"/>
      <c r="L191" s="54"/>
    </row>
    <row r="192" spans="7:12" x14ac:dyDescent="0.2">
      <c r="G192" s="120"/>
      <c r="H192" s="54"/>
      <c r="I192" s="54"/>
      <c r="J192" s="54"/>
      <c r="K192" s="54"/>
      <c r="L192" s="54"/>
    </row>
    <row r="193" spans="7:12" x14ac:dyDescent="0.2">
      <c r="G193" s="120"/>
      <c r="H193" s="54"/>
      <c r="I193" s="54"/>
      <c r="J193" s="54"/>
      <c r="K193" s="54"/>
      <c r="L193" s="54"/>
    </row>
    <row r="194" spans="7:12" x14ac:dyDescent="0.2">
      <c r="G194" s="120"/>
      <c r="H194" s="54"/>
      <c r="I194" s="54"/>
      <c r="J194" s="54"/>
      <c r="K194" s="54"/>
      <c r="L194" s="54"/>
    </row>
    <row r="195" spans="7:12" x14ac:dyDescent="0.2">
      <c r="G195" s="120"/>
      <c r="H195" s="54"/>
      <c r="I195" s="54"/>
      <c r="J195" s="54"/>
      <c r="K195" s="54"/>
      <c r="L195" s="54"/>
    </row>
    <row r="196" spans="7:12" x14ac:dyDescent="0.2">
      <c r="G196" s="120"/>
      <c r="H196" s="54"/>
      <c r="I196" s="54"/>
      <c r="J196" s="54"/>
      <c r="K196" s="54"/>
      <c r="L196" s="54"/>
    </row>
    <row r="197" spans="7:12" x14ac:dyDescent="0.2">
      <c r="G197" s="120"/>
      <c r="H197" s="54"/>
      <c r="I197" s="54"/>
      <c r="J197" s="54"/>
      <c r="K197" s="54"/>
      <c r="L197" s="54"/>
    </row>
    <row r="198" spans="7:12" x14ac:dyDescent="0.2">
      <c r="G198" s="120"/>
      <c r="H198" s="54"/>
      <c r="I198" s="54"/>
      <c r="J198" s="54"/>
      <c r="K198" s="54"/>
      <c r="L198" s="54"/>
    </row>
    <row r="199" spans="7:12" x14ac:dyDescent="0.2">
      <c r="G199" s="120"/>
      <c r="H199" s="54"/>
      <c r="I199" s="54"/>
      <c r="J199" s="54"/>
      <c r="K199" s="54"/>
      <c r="L199" s="54"/>
    </row>
    <row r="200" spans="7:12" x14ac:dyDescent="0.2">
      <c r="G200" s="120"/>
      <c r="H200" s="54"/>
      <c r="I200" s="54"/>
      <c r="J200" s="54"/>
      <c r="K200" s="54"/>
      <c r="L200" s="54"/>
    </row>
    <row r="201" spans="7:12" x14ac:dyDescent="0.2">
      <c r="G201" s="120"/>
      <c r="H201" s="54"/>
      <c r="I201" s="54"/>
      <c r="J201" s="54"/>
      <c r="K201" s="54"/>
      <c r="L201" s="54"/>
    </row>
    <row r="202" spans="7:12" x14ac:dyDescent="0.2">
      <c r="G202" s="120"/>
      <c r="H202" s="54"/>
      <c r="I202" s="54"/>
      <c r="J202" s="54"/>
      <c r="K202" s="54"/>
      <c r="L202" s="54"/>
    </row>
    <row r="203" spans="7:12" x14ac:dyDescent="0.2">
      <c r="G203" s="120"/>
      <c r="H203" s="54"/>
      <c r="I203" s="54"/>
      <c r="J203" s="54"/>
      <c r="K203" s="54"/>
      <c r="L203" s="54"/>
    </row>
    <row r="204" spans="7:12" x14ac:dyDescent="0.2">
      <c r="G204" s="120"/>
      <c r="H204" s="54"/>
      <c r="I204" s="54"/>
      <c r="J204" s="54"/>
      <c r="K204" s="54"/>
      <c r="L204" s="54"/>
    </row>
    <row r="205" spans="7:12" x14ac:dyDescent="0.2">
      <c r="G205" s="120"/>
      <c r="H205" s="54"/>
      <c r="I205" s="54"/>
      <c r="J205" s="54"/>
      <c r="K205" s="54"/>
      <c r="L205" s="54"/>
    </row>
    <row r="206" spans="7:12" x14ac:dyDescent="0.2">
      <c r="G206" s="120"/>
      <c r="H206" s="54"/>
      <c r="I206" s="54"/>
      <c r="J206" s="54"/>
      <c r="K206" s="54"/>
      <c r="L206" s="54"/>
    </row>
    <row r="207" spans="7:12" x14ac:dyDescent="0.2">
      <c r="G207" s="120"/>
      <c r="H207" s="54"/>
      <c r="I207" s="54"/>
      <c r="J207" s="54"/>
      <c r="K207" s="54"/>
      <c r="L207" s="54"/>
    </row>
    <row r="208" spans="7:12" x14ac:dyDescent="0.2">
      <c r="G208" s="120"/>
      <c r="H208" s="54"/>
      <c r="I208" s="54"/>
      <c r="J208" s="54"/>
      <c r="K208" s="54"/>
      <c r="L208" s="54"/>
    </row>
    <row r="209" spans="7:12" x14ac:dyDescent="0.2">
      <c r="G209" s="120"/>
      <c r="H209" s="54"/>
      <c r="I209" s="54"/>
      <c r="J209" s="54"/>
      <c r="K209" s="54"/>
      <c r="L209" s="54"/>
    </row>
    <row r="210" spans="7:12" x14ac:dyDescent="0.2">
      <c r="G210" s="120"/>
      <c r="H210" s="54"/>
      <c r="I210" s="54"/>
      <c r="J210" s="54"/>
      <c r="K210" s="54"/>
      <c r="L210" s="54"/>
    </row>
    <row r="211" spans="7:12" x14ac:dyDescent="0.2">
      <c r="G211" s="120"/>
      <c r="H211" s="54"/>
      <c r="I211" s="54"/>
      <c r="J211" s="54"/>
      <c r="K211" s="54"/>
      <c r="L211" s="54"/>
    </row>
    <row r="212" spans="7:12" x14ac:dyDescent="0.2">
      <c r="G212" s="120"/>
      <c r="H212" s="54"/>
      <c r="I212" s="54"/>
      <c r="J212" s="54"/>
      <c r="K212" s="54"/>
      <c r="L212" s="54"/>
    </row>
    <row r="213" spans="7:12" x14ac:dyDescent="0.2">
      <c r="G213" s="120"/>
      <c r="H213" s="54"/>
      <c r="I213" s="54"/>
      <c r="J213" s="54"/>
      <c r="K213" s="54"/>
      <c r="L213" s="54"/>
    </row>
    <row r="214" spans="7:12" x14ac:dyDescent="0.2">
      <c r="G214" s="120"/>
      <c r="H214" s="54"/>
      <c r="I214" s="54"/>
      <c r="J214" s="54"/>
      <c r="K214" s="54"/>
      <c r="L214" s="54"/>
    </row>
    <row r="215" spans="7:12" x14ac:dyDescent="0.2">
      <c r="G215" s="120"/>
      <c r="H215" s="54"/>
      <c r="I215" s="54"/>
      <c r="J215" s="54"/>
      <c r="K215" s="54"/>
      <c r="L215" s="54"/>
    </row>
    <row r="216" spans="7:12" x14ac:dyDescent="0.2">
      <c r="G216" s="120"/>
      <c r="H216" s="54"/>
      <c r="I216" s="54"/>
      <c r="J216" s="54"/>
      <c r="K216" s="54"/>
      <c r="L216" s="54"/>
    </row>
    <row r="217" spans="7:12" x14ac:dyDescent="0.2">
      <c r="G217" s="120"/>
      <c r="H217" s="54"/>
      <c r="I217" s="54"/>
      <c r="J217" s="54"/>
      <c r="K217" s="54"/>
      <c r="L217" s="54"/>
    </row>
    <row r="218" spans="7:12" x14ac:dyDescent="0.2">
      <c r="G218" s="120"/>
      <c r="H218" s="54"/>
      <c r="I218" s="54"/>
      <c r="J218" s="54"/>
      <c r="K218" s="54"/>
      <c r="L218" s="54"/>
    </row>
    <row r="219" spans="7:12" x14ac:dyDescent="0.2">
      <c r="G219" s="120"/>
      <c r="H219" s="54"/>
      <c r="I219" s="54"/>
      <c r="J219" s="54"/>
      <c r="K219" s="54"/>
      <c r="L219" s="54"/>
    </row>
    <row r="220" spans="7:12" x14ac:dyDescent="0.2">
      <c r="G220" s="120"/>
      <c r="H220" s="54"/>
      <c r="I220" s="54"/>
      <c r="J220" s="54"/>
      <c r="K220" s="54"/>
      <c r="L220" s="54"/>
    </row>
    <row r="221" spans="7:12" x14ac:dyDescent="0.2">
      <c r="G221" s="120"/>
      <c r="H221" s="54"/>
      <c r="I221" s="54"/>
      <c r="J221" s="54"/>
      <c r="K221" s="54"/>
      <c r="L221" s="54"/>
    </row>
    <row r="222" spans="7:12" x14ac:dyDescent="0.2">
      <c r="G222" s="120"/>
      <c r="H222" s="54"/>
      <c r="I222" s="54"/>
      <c r="J222" s="54"/>
      <c r="K222" s="54"/>
      <c r="L222" s="54"/>
    </row>
    <row r="223" spans="7:12" x14ac:dyDescent="0.2">
      <c r="G223" s="120"/>
      <c r="H223" s="54"/>
      <c r="I223" s="54"/>
      <c r="J223" s="54"/>
      <c r="K223" s="54"/>
      <c r="L223" s="54"/>
    </row>
    <row r="224" spans="7:12" x14ac:dyDescent="0.2">
      <c r="G224" s="120"/>
      <c r="H224" s="54"/>
      <c r="I224" s="54"/>
      <c r="J224" s="54"/>
      <c r="K224" s="54"/>
      <c r="L224" s="54"/>
    </row>
    <row r="225" spans="7:12" x14ac:dyDescent="0.2">
      <c r="G225" s="120"/>
      <c r="H225" s="54"/>
      <c r="I225" s="54"/>
      <c r="J225" s="54"/>
      <c r="K225" s="54"/>
      <c r="L225" s="54"/>
    </row>
    <row r="226" spans="7:12" x14ac:dyDescent="0.2">
      <c r="G226" s="120"/>
      <c r="H226" s="54"/>
      <c r="I226" s="54"/>
      <c r="J226" s="54"/>
      <c r="K226" s="54"/>
      <c r="L226" s="54"/>
    </row>
    <row r="227" spans="7:12" x14ac:dyDescent="0.2">
      <c r="G227" s="120"/>
      <c r="H227" s="54"/>
      <c r="I227" s="54"/>
      <c r="J227" s="54"/>
      <c r="K227" s="54"/>
      <c r="L227" s="54"/>
    </row>
    <row r="228" spans="7:12" x14ac:dyDescent="0.2">
      <c r="G228" s="120"/>
      <c r="H228" s="54"/>
      <c r="I228" s="54"/>
      <c r="J228" s="54"/>
      <c r="K228" s="54"/>
      <c r="L228" s="54"/>
    </row>
    <row r="229" spans="7:12" x14ac:dyDescent="0.2">
      <c r="G229" s="120"/>
      <c r="H229" s="54"/>
      <c r="I229" s="54"/>
      <c r="J229" s="54"/>
      <c r="K229" s="54"/>
      <c r="L229" s="54"/>
    </row>
    <row r="230" spans="7:12" x14ac:dyDescent="0.2">
      <c r="G230" s="120"/>
      <c r="H230" s="54"/>
      <c r="I230" s="54"/>
      <c r="J230" s="54"/>
      <c r="K230" s="54"/>
      <c r="L230" s="54"/>
    </row>
    <row r="231" spans="7:12" x14ac:dyDescent="0.2">
      <c r="G231" s="120"/>
      <c r="H231" s="54"/>
      <c r="I231" s="54"/>
      <c r="J231" s="54"/>
      <c r="K231" s="54"/>
      <c r="L231" s="54"/>
    </row>
    <row r="232" spans="7:12" x14ac:dyDescent="0.2">
      <c r="G232" s="120"/>
      <c r="H232" s="54"/>
      <c r="I232" s="54"/>
      <c r="J232" s="54"/>
      <c r="K232" s="54"/>
      <c r="L232" s="54"/>
    </row>
    <row r="233" spans="7:12" x14ac:dyDescent="0.2">
      <c r="G233" s="120"/>
      <c r="H233" s="54"/>
      <c r="I233" s="54"/>
      <c r="J233" s="54"/>
      <c r="K233" s="54"/>
      <c r="L233" s="54"/>
    </row>
    <row r="234" spans="7:12" x14ac:dyDescent="0.2">
      <c r="G234" s="120"/>
      <c r="H234" s="54"/>
      <c r="I234" s="54"/>
      <c r="J234" s="54"/>
      <c r="K234" s="54"/>
      <c r="L234" s="54"/>
    </row>
    <row r="235" spans="7:12" x14ac:dyDescent="0.2">
      <c r="G235" s="120"/>
      <c r="H235" s="54"/>
      <c r="I235" s="54"/>
      <c r="J235" s="54"/>
      <c r="K235" s="54"/>
      <c r="L235" s="54"/>
    </row>
    <row r="236" spans="7:12" x14ac:dyDescent="0.2">
      <c r="G236" s="120"/>
      <c r="H236" s="54"/>
      <c r="I236" s="54"/>
      <c r="J236" s="54"/>
      <c r="K236" s="54"/>
      <c r="L236" s="54"/>
    </row>
    <row r="237" spans="7:12" x14ac:dyDescent="0.2">
      <c r="G237" s="120"/>
      <c r="H237" s="54"/>
      <c r="I237" s="54"/>
      <c r="J237" s="54"/>
      <c r="K237" s="54"/>
      <c r="L237" s="54"/>
    </row>
    <row r="238" spans="7:12" x14ac:dyDescent="0.2">
      <c r="G238" s="120"/>
      <c r="H238" s="54"/>
      <c r="I238" s="54"/>
      <c r="J238" s="54"/>
      <c r="K238" s="54"/>
      <c r="L238" s="54"/>
    </row>
    <row r="239" spans="7:12" x14ac:dyDescent="0.2">
      <c r="G239" s="120"/>
      <c r="H239" s="54"/>
      <c r="I239" s="54"/>
      <c r="J239" s="54"/>
      <c r="K239" s="54"/>
      <c r="L239" s="54"/>
    </row>
    <row r="240" spans="7:12" x14ac:dyDescent="0.2">
      <c r="G240" s="120"/>
      <c r="H240" s="54"/>
      <c r="I240" s="54"/>
      <c r="J240" s="54"/>
      <c r="K240" s="54"/>
      <c r="L240" s="54"/>
    </row>
    <row r="241" spans="7:12" x14ac:dyDescent="0.2">
      <c r="G241" s="120"/>
      <c r="H241" s="54"/>
      <c r="I241" s="54"/>
      <c r="J241" s="54"/>
      <c r="K241" s="54"/>
      <c r="L241" s="54"/>
    </row>
    <row r="242" spans="7:12" x14ac:dyDescent="0.2">
      <c r="G242" s="120"/>
      <c r="H242" s="54"/>
      <c r="I242" s="54"/>
      <c r="J242" s="54"/>
      <c r="K242" s="54"/>
      <c r="L242" s="54"/>
    </row>
    <row r="243" spans="7:12" x14ac:dyDescent="0.2">
      <c r="G243" s="120"/>
      <c r="H243" s="54"/>
      <c r="I243" s="54"/>
      <c r="J243" s="54"/>
      <c r="K243" s="54"/>
      <c r="L243" s="54"/>
    </row>
    <row r="244" spans="7:12" x14ac:dyDescent="0.2">
      <c r="G244" s="120"/>
      <c r="H244" s="54"/>
      <c r="I244" s="54"/>
      <c r="J244" s="54"/>
      <c r="K244" s="54"/>
      <c r="L244" s="54"/>
    </row>
    <row r="245" spans="7:12" x14ac:dyDescent="0.2">
      <c r="G245" s="120"/>
      <c r="H245" s="54"/>
      <c r="I245" s="54"/>
      <c r="J245" s="54"/>
      <c r="K245" s="54"/>
      <c r="L245" s="54"/>
    </row>
    <row r="246" spans="7:12" x14ac:dyDescent="0.2">
      <c r="G246" s="120"/>
      <c r="H246" s="54"/>
      <c r="I246" s="54"/>
      <c r="J246" s="54"/>
      <c r="K246" s="54"/>
      <c r="L246" s="54"/>
    </row>
    <row r="247" spans="7:12" x14ac:dyDescent="0.2">
      <c r="G247" s="120"/>
      <c r="H247" s="54"/>
      <c r="I247" s="54"/>
      <c r="J247" s="54"/>
      <c r="K247" s="54"/>
      <c r="L247" s="54"/>
    </row>
    <row r="248" spans="7:12" x14ac:dyDescent="0.2">
      <c r="G248" s="120"/>
      <c r="H248" s="54"/>
      <c r="I248" s="54"/>
      <c r="J248" s="54"/>
      <c r="K248" s="54"/>
      <c r="L248" s="54"/>
    </row>
    <row r="249" spans="7:12" x14ac:dyDescent="0.2">
      <c r="G249" s="120"/>
      <c r="H249" s="54"/>
      <c r="I249" s="54"/>
      <c r="J249" s="54"/>
      <c r="K249" s="54"/>
      <c r="L249" s="54"/>
    </row>
    <row r="250" spans="7:12" x14ac:dyDescent="0.2">
      <c r="G250" s="120"/>
      <c r="H250" s="54"/>
      <c r="I250" s="54"/>
      <c r="J250" s="54"/>
      <c r="K250" s="54"/>
      <c r="L250" s="54"/>
    </row>
    <row r="251" spans="7:12" x14ac:dyDescent="0.2">
      <c r="G251" s="120"/>
      <c r="H251" s="54"/>
      <c r="I251" s="54"/>
      <c r="J251" s="54"/>
      <c r="K251" s="54"/>
      <c r="L251" s="54"/>
    </row>
    <row r="252" spans="7:12" x14ac:dyDescent="0.2">
      <c r="G252" s="120"/>
      <c r="H252" s="54"/>
      <c r="I252" s="54"/>
      <c r="J252" s="54"/>
      <c r="K252" s="54"/>
      <c r="L252" s="54"/>
    </row>
    <row r="253" spans="7:12" x14ac:dyDescent="0.2">
      <c r="G253" s="120"/>
      <c r="H253" s="54"/>
      <c r="I253" s="54"/>
      <c r="J253" s="54"/>
      <c r="K253" s="54"/>
      <c r="L253" s="54"/>
    </row>
    <row r="254" spans="7:12" x14ac:dyDescent="0.2">
      <c r="G254" s="120"/>
      <c r="H254" s="54"/>
      <c r="I254" s="54"/>
      <c r="J254" s="54"/>
      <c r="K254" s="54"/>
      <c r="L254" s="54"/>
    </row>
    <row r="255" spans="7:12" x14ac:dyDescent="0.2">
      <c r="G255" s="120"/>
      <c r="H255" s="54"/>
      <c r="I255" s="54"/>
      <c r="J255" s="54"/>
      <c r="K255" s="54"/>
      <c r="L255" s="54"/>
    </row>
    <row r="256" spans="7:12" x14ac:dyDescent="0.2">
      <c r="G256" s="120"/>
      <c r="H256" s="54"/>
      <c r="I256" s="54"/>
      <c r="J256" s="54"/>
      <c r="K256" s="54"/>
      <c r="L256" s="54"/>
    </row>
    <row r="257" spans="7:12" x14ac:dyDescent="0.2">
      <c r="G257" s="120"/>
      <c r="H257" s="54"/>
      <c r="I257" s="54"/>
      <c r="J257" s="54"/>
      <c r="K257" s="54"/>
      <c r="L257" s="54"/>
    </row>
    <row r="258" spans="7:12" x14ac:dyDescent="0.2">
      <c r="G258" s="120"/>
      <c r="H258" s="54"/>
      <c r="I258" s="54"/>
      <c r="J258" s="54"/>
      <c r="K258" s="54"/>
      <c r="L258" s="54"/>
    </row>
    <row r="259" spans="7:12" x14ac:dyDescent="0.2">
      <c r="G259" s="120"/>
      <c r="H259" s="54"/>
      <c r="I259" s="54"/>
      <c r="J259" s="54"/>
      <c r="K259" s="54"/>
      <c r="L259" s="54"/>
    </row>
    <row r="260" spans="7:12" x14ac:dyDescent="0.2">
      <c r="G260" s="120"/>
      <c r="H260" s="54"/>
      <c r="I260" s="54"/>
      <c r="J260" s="54"/>
      <c r="K260" s="54"/>
      <c r="L260" s="54"/>
    </row>
    <row r="261" spans="7:12" x14ac:dyDescent="0.2">
      <c r="G261" s="120"/>
      <c r="H261" s="54"/>
      <c r="I261" s="54"/>
      <c r="J261" s="54"/>
      <c r="K261" s="54"/>
      <c r="L261" s="54"/>
    </row>
    <row r="262" spans="7:12" x14ac:dyDescent="0.2">
      <c r="G262" s="120"/>
      <c r="H262" s="54"/>
      <c r="I262" s="54"/>
      <c r="J262" s="54"/>
      <c r="K262" s="54"/>
      <c r="L262" s="54"/>
    </row>
    <row r="263" spans="7:12" x14ac:dyDescent="0.2">
      <c r="G263" s="120"/>
      <c r="H263" s="54"/>
      <c r="I263" s="54"/>
      <c r="J263" s="54"/>
      <c r="K263" s="54"/>
      <c r="L263" s="54"/>
    </row>
    <row r="264" spans="7:12" x14ac:dyDescent="0.2">
      <c r="G264" s="120"/>
      <c r="H264" s="54"/>
      <c r="I264" s="54"/>
      <c r="J264" s="54"/>
      <c r="K264" s="54"/>
      <c r="L264" s="54"/>
    </row>
    <row r="265" spans="7:12" x14ac:dyDescent="0.2">
      <c r="G265" s="120"/>
      <c r="H265" s="54"/>
      <c r="I265" s="54"/>
      <c r="J265" s="54"/>
      <c r="K265" s="54"/>
      <c r="L265" s="54"/>
    </row>
    <row r="266" spans="7:12" x14ac:dyDescent="0.2">
      <c r="G266" s="120"/>
      <c r="H266" s="54"/>
      <c r="I266" s="54"/>
      <c r="J266" s="54"/>
      <c r="K266" s="54"/>
      <c r="L266" s="54"/>
    </row>
    <row r="267" spans="7:12" x14ac:dyDescent="0.2">
      <c r="G267" s="120"/>
      <c r="H267" s="54"/>
      <c r="I267" s="54"/>
      <c r="J267" s="54"/>
      <c r="K267" s="54"/>
      <c r="L267" s="54"/>
    </row>
    <row r="268" spans="7:12" x14ac:dyDescent="0.2">
      <c r="G268" s="120"/>
      <c r="H268" s="54"/>
      <c r="I268" s="54"/>
      <c r="J268" s="54"/>
      <c r="K268" s="54"/>
      <c r="L268" s="54"/>
    </row>
    <row r="269" spans="7:12" x14ac:dyDescent="0.2">
      <c r="G269" s="120"/>
      <c r="H269" s="54"/>
      <c r="I269" s="54"/>
      <c r="J269" s="54"/>
      <c r="K269" s="54"/>
      <c r="L269" s="54"/>
    </row>
    <row r="270" spans="7:12" x14ac:dyDescent="0.2">
      <c r="G270" s="120"/>
      <c r="H270" s="54"/>
      <c r="I270" s="54"/>
      <c r="J270" s="54"/>
      <c r="K270" s="54"/>
      <c r="L270" s="54"/>
    </row>
    <row r="271" spans="7:12" x14ac:dyDescent="0.2">
      <c r="G271" s="120"/>
      <c r="H271" s="54"/>
      <c r="I271" s="54"/>
      <c r="J271" s="54"/>
      <c r="K271" s="54"/>
      <c r="L271" s="54"/>
    </row>
    <row r="272" spans="7:12" x14ac:dyDescent="0.2">
      <c r="G272" s="120"/>
      <c r="H272" s="54"/>
      <c r="I272" s="54"/>
      <c r="J272" s="54"/>
      <c r="K272" s="54"/>
      <c r="L272" s="54"/>
    </row>
    <row r="273" spans="7:12" x14ac:dyDescent="0.2">
      <c r="G273" s="120"/>
      <c r="H273" s="54"/>
      <c r="I273" s="54"/>
      <c r="J273" s="54"/>
      <c r="K273" s="54"/>
      <c r="L273" s="54"/>
    </row>
    <row r="274" spans="7:12" x14ac:dyDescent="0.2">
      <c r="G274" s="120"/>
      <c r="H274" s="54"/>
      <c r="I274" s="54"/>
      <c r="J274" s="54"/>
      <c r="K274" s="54"/>
      <c r="L274" s="54"/>
    </row>
    <row r="275" spans="7:12" x14ac:dyDescent="0.2">
      <c r="G275" s="120"/>
      <c r="H275" s="54"/>
      <c r="I275" s="54"/>
      <c r="J275" s="54"/>
      <c r="K275" s="54"/>
      <c r="L275" s="54"/>
    </row>
    <row r="276" spans="7:12" x14ac:dyDescent="0.2">
      <c r="G276" s="120"/>
      <c r="H276" s="54"/>
      <c r="I276" s="54"/>
      <c r="J276" s="54"/>
      <c r="K276" s="54"/>
      <c r="L276" s="54"/>
    </row>
    <row r="277" spans="7:12" x14ac:dyDescent="0.2">
      <c r="G277" s="120"/>
      <c r="H277" s="54"/>
      <c r="I277" s="54"/>
      <c r="J277" s="54"/>
      <c r="K277" s="54"/>
      <c r="L277" s="54"/>
    </row>
    <row r="278" spans="7:12" x14ac:dyDescent="0.2">
      <c r="G278" s="120"/>
      <c r="H278" s="54"/>
      <c r="I278" s="54"/>
      <c r="J278" s="54"/>
      <c r="K278" s="54"/>
      <c r="L278" s="54"/>
    </row>
    <row r="279" spans="7:12" x14ac:dyDescent="0.2">
      <c r="G279" s="120"/>
      <c r="H279" s="54"/>
      <c r="I279" s="54"/>
      <c r="J279" s="54"/>
      <c r="K279" s="54"/>
      <c r="L279" s="54"/>
    </row>
    <row r="280" spans="7:12" x14ac:dyDescent="0.2">
      <c r="G280" s="120"/>
      <c r="H280" s="54"/>
      <c r="I280" s="54"/>
      <c r="J280" s="54"/>
      <c r="K280" s="54"/>
      <c r="L280" s="54"/>
    </row>
    <row r="281" spans="7:12" x14ac:dyDescent="0.2">
      <c r="G281" s="120"/>
      <c r="H281" s="54"/>
      <c r="I281" s="54"/>
      <c r="J281" s="54"/>
      <c r="K281" s="54"/>
      <c r="L281" s="54"/>
    </row>
    <row r="282" spans="7:12" x14ac:dyDescent="0.2">
      <c r="G282" s="120"/>
      <c r="H282" s="54"/>
      <c r="I282" s="54"/>
      <c r="J282" s="54"/>
      <c r="K282" s="54"/>
      <c r="L282" s="54"/>
    </row>
    <row r="283" spans="7:12" x14ac:dyDescent="0.2">
      <c r="G283" s="120"/>
      <c r="H283" s="54"/>
      <c r="I283" s="54"/>
      <c r="J283" s="54"/>
      <c r="K283" s="54"/>
      <c r="L283" s="54"/>
    </row>
    <row r="284" spans="7:12" x14ac:dyDescent="0.2">
      <c r="G284" s="120"/>
      <c r="H284" s="54"/>
      <c r="I284" s="54"/>
      <c r="J284" s="54"/>
      <c r="K284" s="54"/>
      <c r="L284" s="54"/>
    </row>
    <row r="285" spans="7:12" x14ac:dyDescent="0.2">
      <c r="G285" s="120"/>
      <c r="H285" s="54"/>
      <c r="I285" s="54"/>
      <c r="J285" s="54"/>
      <c r="K285" s="54"/>
      <c r="L285" s="54"/>
    </row>
    <row r="286" spans="7:12" x14ac:dyDescent="0.2">
      <c r="G286" s="120"/>
      <c r="H286" s="54"/>
      <c r="I286" s="54"/>
      <c r="J286" s="54"/>
      <c r="K286" s="54"/>
      <c r="L286" s="54"/>
    </row>
    <row r="287" spans="7:12" x14ac:dyDescent="0.2">
      <c r="G287" s="120"/>
      <c r="H287" s="54"/>
      <c r="I287" s="54"/>
      <c r="J287" s="54"/>
      <c r="K287" s="54"/>
      <c r="L287" s="54"/>
    </row>
    <row r="288" spans="7:12" x14ac:dyDescent="0.2">
      <c r="G288" s="120"/>
      <c r="H288" s="54"/>
      <c r="I288" s="54"/>
      <c r="J288" s="54"/>
      <c r="K288" s="54"/>
      <c r="L288" s="54"/>
    </row>
    <row r="289" spans="7:12" x14ac:dyDescent="0.2">
      <c r="G289" s="120"/>
      <c r="H289" s="54"/>
      <c r="I289" s="54"/>
      <c r="J289" s="54"/>
      <c r="K289" s="54"/>
      <c r="L289" s="54"/>
    </row>
    <row r="290" spans="7:12" x14ac:dyDescent="0.2">
      <c r="G290" s="120"/>
      <c r="H290" s="54"/>
      <c r="I290" s="54"/>
      <c r="J290" s="54"/>
      <c r="K290" s="54"/>
      <c r="L290" s="54"/>
    </row>
    <row r="291" spans="7:12" x14ac:dyDescent="0.2">
      <c r="G291" s="120"/>
      <c r="H291" s="54"/>
      <c r="I291" s="54"/>
      <c r="J291" s="54"/>
      <c r="K291" s="54"/>
      <c r="L291" s="54"/>
    </row>
    <row r="292" spans="7:12" x14ac:dyDescent="0.2">
      <c r="G292" s="120"/>
      <c r="H292" s="54"/>
      <c r="I292" s="54"/>
      <c r="J292" s="54"/>
      <c r="K292" s="54"/>
      <c r="L292" s="54"/>
    </row>
    <row r="293" spans="7:12" x14ac:dyDescent="0.2">
      <c r="G293" s="120"/>
      <c r="H293" s="54"/>
      <c r="I293" s="54"/>
      <c r="J293" s="54"/>
      <c r="K293" s="54"/>
      <c r="L293" s="54"/>
    </row>
    <row r="294" spans="7:12" x14ac:dyDescent="0.2">
      <c r="G294" s="120"/>
      <c r="H294" s="54"/>
      <c r="I294" s="54"/>
      <c r="J294" s="54"/>
      <c r="K294" s="54"/>
      <c r="L294" s="54"/>
    </row>
    <row r="295" spans="7:12" x14ac:dyDescent="0.2">
      <c r="G295" s="120"/>
      <c r="H295" s="54"/>
      <c r="I295" s="54"/>
      <c r="J295" s="54"/>
      <c r="K295" s="54"/>
      <c r="L295" s="54"/>
    </row>
    <row r="296" spans="7:12" x14ac:dyDescent="0.2">
      <c r="G296" s="120"/>
      <c r="H296" s="54"/>
      <c r="I296" s="54"/>
      <c r="J296" s="54"/>
      <c r="K296" s="54"/>
      <c r="L296" s="54"/>
    </row>
  </sheetData>
  <sheetProtection algorithmName="SHA-512" hashValue="wSfCJAWAiGsgFa+eV6o3O0bol4+tBDID45QhrrNPfOJp1ZTY6F0MkWitdT8sIBuSyNZKAZyCoGDFtwjKKg9T2g==" saltValue="bvxfRXrXVJ0YrjNj/t5SpQ==" spinCount="100000" sheet="1" objects="1" scenarios="1"/>
  <mergeCells count="3">
    <mergeCell ref="C78:F78"/>
    <mergeCell ref="G78:J78"/>
    <mergeCell ref="E3:F4"/>
  </mergeCells>
  <phoneticPr fontId="0" type="noConversion"/>
  <dataValidations count="1">
    <dataValidation type="decimal" operator="lessThanOrEqual" allowBlank="1" showInputMessage="1" showErrorMessage="1" error="Skal rapporteres med negativt fortegn" sqref="C39:D41 G81:I81 D81:E81 D47:D49 C48:C49" xr:uid="{00000000-0002-0000-0100-000000000000}">
      <formula1>0</formula1>
    </dataValidation>
  </dataValidations>
  <pageMargins left="0.44" right="0.24" top="0.51" bottom="1" header="0.5" footer="0.5"/>
  <pageSetup paperSize="9" scale="55" orientation="portrait" r:id="rId1"/>
  <headerFooter alignWithMargins="0"/>
  <rowBreaks count="1" manualBreakCount="1">
    <brk id="75" max="9" man="1"/>
  </rowBreaks>
  <ignoredErrors>
    <ignoredError sqref="CB22:CB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Forside</vt:lpstr>
      <vt:lpstr>Nøkkeltall</vt:lpstr>
      <vt:lpstr>Forside!Print_Area</vt:lpstr>
      <vt:lpstr>Nøkkeltall!Print_Area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Leif Granli</dc:creator>
  <cp:lastModifiedBy>Ivone Campos Da Cruz</cp:lastModifiedBy>
  <cp:lastPrinted>2018-04-10T11:50:25Z</cp:lastPrinted>
  <dcterms:created xsi:type="dcterms:W3CDTF">2000-01-13T13:39:49Z</dcterms:created>
  <dcterms:modified xsi:type="dcterms:W3CDTF">2024-04-08T12:36:25Z</dcterms:modified>
</cp:coreProperties>
</file>